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AVIA 25" sheetId="97" state="hidden" r:id="rId3"/>
    <sheet name="AVIA 25 +25руб." sheetId="190" state="hidden" r:id="rId4"/>
    <sheet name="нетто 15" sheetId="80" state="hidden" r:id="rId5"/>
    <sheet name="нетто 18" sheetId="126" state="hidden" r:id="rId6"/>
    <sheet name="нетто 20" sheetId="81" state="hidden" r:id="rId7"/>
    <sheet name="РБ ВВ 15| FIT15" sheetId="78" state="hidden" r:id="rId8"/>
    <sheet name="РБ ВВ 15 | FIT20" sheetId="82" state="hidden" r:id="rId9"/>
    <sheet name="РБ ВВ 15 | COMMISSION" sheetId="83" state="hidden" r:id="rId10"/>
    <sheet name="нетто 20+25руб." sheetId="118" state="hidden" r:id="rId11"/>
    <sheet name="РБ ВВ 10(2022)| FIT15" sheetId="103" state="hidden" r:id="rId12"/>
    <sheet name="РБ ВВ 10(2022)| FIT20 +25руб." sheetId="119" state="hidden" r:id="rId13"/>
    <sheet name="РБ ВВ 10(2022)| FIT20" sheetId="104" state="hidden" r:id="rId14"/>
    <sheet name="РБ ВВ 10(2022)| COMMISSION" sheetId="105" state="hidden" r:id="rId15"/>
    <sheet name="ЗЭГ Активный |FIT20" sheetId="88" state="hidden" r:id="rId16"/>
    <sheet name="ЗЭГ Активный |COMMISSION" sheetId="89" state="hidden" r:id="rId17"/>
    <sheet name="РБ ВВ 10(2023)| FIT20+25руб." sheetId="120" state="hidden" r:id="rId18"/>
    <sheet name="РБ ВВ 15(2022)| FIT15" sheetId="112" state="hidden" r:id="rId19"/>
    <sheet name="РБ ВВ 15(2022)| FIT20" sheetId="113" state="hidden" r:id="rId20"/>
    <sheet name="РБ ВВ 15(2022)| FIT20+25руб." sheetId="121" state="hidden" r:id="rId21"/>
    <sheet name="РБ ВВ 15(2022)| COMMISSION " sheetId="114" state="hidden" r:id="rId22"/>
    <sheet name="ЗЭГ | FIT20 + 25руб." sheetId="122" state="hidden" r:id="rId23"/>
    <sheet name="Осенние Каникулы|FIT20" sheetId="86" state="hidden" r:id="rId24"/>
    <sheet name="ОсенниеКаникулы|COMMISSION" sheetId="87" state="hidden" r:id="rId25"/>
    <sheet name="отдыхай и катай расчет" sheetId="99" state="hidden" r:id="rId26"/>
    <sheet name="ЯВК 2023 |FIT15" sheetId="107" state="hidden" r:id="rId27"/>
    <sheet name=" ЯВК 2023 |FIT18" sheetId="127" state="hidden" r:id="rId28"/>
    <sheet name="AVIA 12% " sheetId="106" state="hidden" r:id="rId29"/>
    <sheet name="4=3 | FIT20" sheetId="95" state="hidden" r:id="rId30"/>
    <sheet name="4=3 | COMMISSION" sheetId="96" state="hidden" r:id="rId31"/>
    <sheet name="ЗЭГ | FIT15" sheetId="75" state="hidden" r:id="rId32"/>
    <sheet name="ЗЭГ | FIT18" sheetId="130" state="hidden" r:id="rId33"/>
    <sheet name="ЗЭГ | COMMISSION" sheetId="131" state="hidden" r:id="rId34"/>
    <sheet name="Осенние Каникулы|FIT15" sheetId="76" state="hidden" r:id="rId35"/>
    <sheet name="Осенние Каникулы|FIT18" sheetId="135" state="hidden" r:id="rId36"/>
    <sheet name="Осенние Каникулы|COMMISSION" sheetId="136" state="hidden" r:id="rId37"/>
    <sheet name="нетто 18+25руб." sheetId="144" state="hidden" r:id="rId38"/>
    <sheet name="нетто 20 2025" sheetId="145" state="hidden" r:id="rId39"/>
    <sheet name="3=4 | FIT18" sheetId="173" state="hidden" r:id="rId40"/>
    <sheet name="3=4 | FIT18+25руб." sheetId="174" state="hidden" r:id="rId41"/>
    <sheet name="3=4 | FIT20+35руб." sheetId="175" state="hidden" r:id="rId42"/>
    <sheet name="3=4 | COMMISSION" sheetId="176" state="hidden" r:id="rId43"/>
    <sheet name="4=3(2025)| FIT15" sheetId="181" state="hidden" r:id="rId44"/>
    <sheet name="4=3(2025)| FIT18" sheetId="182" state="hidden" r:id="rId45"/>
    <sheet name="4=3(2025)| FIT18+25 руб." sheetId="183" state="hidden" r:id="rId46"/>
    <sheet name="4=3(2025)| FIT20+35 руб." sheetId="184" state="hidden" r:id="rId47"/>
    <sheet name="4=3(2025)| COMMISSION" sheetId="185" state="hidden" r:id="rId48"/>
    <sheet name="РБ ВВ 10(2025)| FIT15" sheetId="164" state="hidden" r:id="rId49"/>
    <sheet name="РБ ВВ 10(2025)| FIT18" sheetId="163" state="hidden" r:id="rId50"/>
    <sheet name="РБ ВВ 10(2025)| FIT18+25руб" sheetId="165" state="hidden" r:id="rId51"/>
    <sheet name="РБ ВВ 10(2025)| FIT20" sheetId="166" state="hidden" r:id="rId52"/>
    <sheet name="Каникулы в горах | FIT15" sheetId="152" state="hidden" r:id="rId53"/>
    <sheet name="Каникулы в горах | FIT18" sheetId="153" state="hidden" r:id="rId54"/>
    <sheet name="Каникулы в горах | COMMISSION" sheetId="154" state="hidden" r:id="rId55"/>
    <sheet name="Каникулы в горах | FIT18+25руб" sheetId="155" state="hidden" r:id="rId56"/>
    <sheet name="Каникулы в горах | FIT20+35руб." sheetId="156" state="hidden" r:id="rId57"/>
    <sheet name="Наполни свое лето | FIT18" sheetId="158" state="hidden" r:id="rId58"/>
    <sheet name="Наполни свое лето | COMMISSION" sheetId="159" state="hidden" r:id="rId59"/>
    <sheet name="Наполни свое лето | FIT18+25руб" sheetId="160" state="hidden" r:id="rId60"/>
    <sheet name="Наполни свое лето | FIT20+35руб" sheetId="162" state="hidden" r:id="rId61"/>
    <sheet name="Отдыхай катай| FIT15" sheetId="100" state="hidden" r:id="rId62"/>
    <sheet name="Отдыхай катай| FIT18" sheetId="177" state="hidden" r:id="rId63"/>
    <sheet name="Отдыхай катай| FIT18+25руб." sheetId="178" state="hidden" r:id="rId64"/>
    <sheet name="Отдыхай катай| FIT20" sheetId="179" state="hidden" r:id="rId65"/>
    <sheet name="Отдыхай катай|COMMISSION" sheetId="180" state="hidden" r:id="rId66"/>
    <sheet name="Наполни свое лето | FIT15" sheetId="157" state="hidden" r:id="rId67"/>
    <sheet name="Наполни свое лето |FIT18" sheetId="186" state="hidden" r:id="rId68"/>
    <sheet name="Наполни свое лето |FIT18+25руб" sheetId="187" state="hidden" r:id="rId69"/>
    <sheet name="Наполни свое лето | FIT20" sheetId="188" state="hidden" r:id="rId70"/>
    <sheet name="Наполни свое лето |COMISSION" sheetId="189" r:id="rId71"/>
    <sheet name="РБ ВВ15 (2024)| FIT15" sheetId="141" state="hidden" r:id="rId72"/>
    <sheet name="РБ ВВ15 (2024)| FIT18" sheetId="142" state="hidden" r:id="rId73"/>
    <sheet name="РБ ВВ15 (2024)| FIT18+25руб." sheetId="148" state="hidden" r:id="rId74"/>
    <sheet name="РБ ВВ15 (2024)| FIT20+35руб." sheetId="149" state="hidden" r:id="rId75"/>
    <sheet name="РБ ВВ15 (2024)| COMMISSION" sheetId="143" state="hidden" r:id="rId76"/>
    <sheet name="ЗЭГ Активный |FIT15" sheetId="77" state="hidden" r:id="rId77"/>
    <sheet name="Весенние Каникулы|FIT20" sheetId="110" state="hidden" r:id="rId78"/>
    <sheet name="Весенние Каникулы|commission" sheetId="111" state="hidden" r:id="rId79"/>
    <sheet name="Отдыхай и катай" sheetId="59" state="hidden" r:id="rId80"/>
    <sheet name="Яркие каникулы" sheetId="62" state="hidden" r:id="rId81"/>
    <sheet name="Горный детокс (весна)" sheetId="63" state="hidden" r:id="rId82"/>
  </sheets>
  <calcPr calcId="162913"/>
</workbook>
</file>

<file path=xl/calcChain.xml><?xml version="1.0" encoding="utf-8"?>
<calcChain xmlns="http://schemas.openxmlformats.org/spreadsheetml/2006/main">
  <c r="C4" i="189" l="1"/>
  <c r="D4" i="189"/>
  <c r="E4" i="189"/>
  <c r="F4" i="189"/>
  <c r="G4" i="189"/>
  <c r="H4" i="189"/>
  <c r="I4" i="189"/>
  <c r="J4" i="189"/>
  <c r="K4" i="189"/>
  <c r="L4" i="189"/>
  <c r="M4" i="189"/>
  <c r="N4" i="189"/>
  <c r="O4" i="189"/>
  <c r="P4" i="189"/>
  <c r="Q4" i="189"/>
  <c r="R4" i="189"/>
  <c r="S4" i="189"/>
  <c r="T4" i="189"/>
  <c r="U4" i="189"/>
  <c r="V4" i="189"/>
  <c r="W4" i="189"/>
  <c r="X4" i="189"/>
  <c r="Y4" i="189"/>
  <c r="Z4" i="189"/>
  <c r="AA4" i="189"/>
  <c r="AB4" i="189"/>
  <c r="AC4" i="189"/>
  <c r="AD4" i="189"/>
  <c r="AE4" i="189"/>
  <c r="AF4" i="189"/>
  <c r="AG4" i="189"/>
  <c r="AH4" i="189"/>
  <c r="AI4" i="189"/>
  <c r="AJ4" i="189"/>
  <c r="AK4" i="189"/>
  <c r="AL4" i="189"/>
  <c r="AM4" i="189"/>
  <c r="AN4" i="189"/>
  <c r="AO4" i="189"/>
  <c r="AP4" i="189"/>
  <c r="AQ4" i="189"/>
  <c r="AR4" i="189"/>
  <c r="AS4" i="189"/>
  <c r="C5" i="189"/>
  <c r="D5" i="189"/>
  <c r="E5" i="189"/>
  <c r="F5" i="189"/>
  <c r="G5" i="189"/>
  <c r="H5" i="189"/>
  <c r="I5" i="189"/>
  <c r="J5" i="189"/>
  <c r="K5" i="189"/>
  <c r="L5" i="189"/>
  <c r="M5" i="189"/>
  <c r="N5" i="189"/>
  <c r="O5" i="189"/>
  <c r="P5" i="189"/>
  <c r="Q5" i="189"/>
  <c r="R5" i="189"/>
  <c r="S5" i="189"/>
  <c r="T5" i="189"/>
  <c r="U5" i="189"/>
  <c r="V5" i="189"/>
  <c r="W5" i="189"/>
  <c r="X5" i="189"/>
  <c r="Y5" i="189"/>
  <c r="Z5" i="189"/>
  <c r="AA5" i="189"/>
  <c r="AB5" i="189"/>
  <c r="AC5" i="189"/>
  <c r="AD5" i="189"/>
  <c r="AE5" i="189"/>
  <c r="AF5" i="189"/>
  <c r="AG5" i="189"/>
  <c r="AH5" i="189"/>
  <c r="AI5" i="189"/>
  <c r="AJ5" i="189"/>
  <c r="AK5" i="189"/>
  <c r="AL5" i="189"/>
  <c r="AM5" i="189"/>
  <c r="AN5" i="189"/>
  <c r="AO5" i="189"/>
  <c r="AP5" i="189"/>
  <c r="AQ5" i="189"/>
  <c r="AR5" i="189"/>
  <c r="AS5" i="189"/>
  <c r="C7" i="189"/>
  <c r="D7" i="189"/>
  <c r="E7" i="189"/>
  <c r="F7" i="189"/>
  <c r="G7" i="189"/>
  <c r="H7" i="189"/>
  <c r="I7" i="189"/>
  <c r="J7" i="189"/>
  <c r="K7" i="189"/>
  <c r="L7" i="189"/>
  <c r="M7" i="189"/>
  <c r="N7" i="189"/>
  <c r="O7" i="189"/>
  <c r="P7" i="189"/>
  <c r="Q7" i="189"/>
  <c r="R7" i="189"/>
  <c r="S7" i="189"/>
  <c r="T7" i="189"/>
  <c r="U7" i="189"/>
  <c r="V7" i="189"/>
  <c r="W7" i="189"/>
  <c r="X7" i="189"/>
  <c r="Y7" i="189"/>
  <c r="Z7" i="189"/>
  <c r="AA7" i="189"/>
  <c r="AB7" i="189"/>
  <c r="AC7" i="189"/>
  <c r="AD7" i="189"/>
  <c r="AE7" i="189"/>
  <c r="AF7" i="189"/>
  <c r="AG7" i="189"/>
  <c r="AH7" i="189"/>
  <c r="AI7" i="189"/>
  <c r="AJ7" i="189"/>
  <c r="AK7" i="189"/>
  <c r="AL7" i="189"/>
  <c r="AM7" i="189"/>
  <c r="AN7" i="189"/>
  <c r="AO7" i="189"/>
  <c r="AP7" i="189"/>
  <c r="AQ7" i="189"/>
  <c r="AR7" i="189"/>
  <c r="AS7" i="189"/>
  <c r="AG4" i="187"/>
  <c r="V5" i="187"/>
  <c r="K7" i="187"/>
  <c r="AQ7" i="187"/>
  <c r="C4" i="186"/>
  <c r="D4" i="186"/>
  <c r="D24" i="186" s="1"/>
  <c r="D4" i="187" s="1"/>
  <c r="E4" i="186"/>
  <c r="E24" i="186" s="1"/>
  <c r="E4" i="187" s="1"/>
  <c r="F4" i="186"/>
  <c r="F24" i="186" s="1"/>
  <c r="F4" i="187" s="1"/>
  <c r="G4" i="186"/>
  <c r="G24" i="186" s="1"/>
  <c r="G4" i="187" s="1"/>
  <c r="H4" i="186"/>
  <c r="H24" i="186" s="1"/>
  <c r="H4" i="187" s="1"/>
  <c r="I4" i="186"/>
  <c r="I24" i="186" s="1"/>
  <c r="I4" i="187" s="1"/>
  <c r="J4" i="186"/>
  <c r="J24" i="186" s="1"/>
  <c r="J4" i="187" s="1"/>
  <c r="K4" i="186"/>
  <c r="L4" i="186"/>
  <c r="L24" i="186" s="1"/>
  <c r="L4" i="187" s="1"/>
  <c r="M4" i="186"/>
  <c r="M24" i="186" s="1"/>
  <c r="M4" i="187" s="1"/>
  <c r="N4" i="186"/>
  <c r="N24" i="186" s="1"/>
  <c r="N4" i="187" s="1"/>
  <c r="O4" i="186"/>
  <c r="P4" i="186"/>
  <c r="Q4" i="186"/>
  <c r="R4" i="186"/>
  <c r="R24" i="186" s="1"/>
  <c r="R4" i="187" s="1"/>
  <c r="S4" i="186"/>
  <c r="T4" i="186"/>
  <c r="T24" i="186" s="1"/>
  <c r="T4" i="187" s="1"/>
  <c r="U4" i="186"/>
  <c r="U24" i="186" s="1"/>
  <c r="U4" i="187" s="1"/>
  <c r="V4" i="186"/>
  <c r="V24" i="186" s="1"/>
  <c r="V4" i="187" s="1"/>
  <c r="W4" i="186"/>
  <c r="W24" i="186" s="1"/>
  <c r="W4" i="187" s="1"/>
  <c r="X4" i="186"/>
  <c r="X24" i="186" s="1"/>
  <c r="X4" i="187" s="1"/>
  <c r="Y4" i="186"/>
  <c r="Y24" i="186" s="1"/>
  <c r="Y4" i="187" s="1"/>
  <c r="Z4" i="186"/>
  <c r="Z24" i="186" s="1"/>
  <c r="Z4" i="187" s="1"/>
  <c r="AA4" i="186"/>
  <c r="AB4" i="186"/>
  <c r="AB24" i="186" s="1"/>
  <c r="AB4" i="187" s="1"/>
  <c r="AC4" i="186"/>
  <c r="AC24" i="186" s="1"/>
  <c r="AC4" i="187" s="1"/>
  <c r="AD4" i="186"/>
  <c r="AD24" i="186" s="1"/>
  <c r="AD4" i="187" s="1"/>
  <c r="AE4" i="186"/>
  <c r="AF4" i="186"/>
  <c r="AF24" i="186" s="1"/>
  <c r="AF4" i="187" s="1"/>
  <c r="AG4" i="186"/>
  <c r="AG24" i="186" s="1"/>
  <c r="AH4" i="186"/>
  <c r="AH24" i="186" s="1"/>
  <c r="AH4" i="187" s="1"/>
  <c r="AI4" i="186"/>
  <c r="AJ4" i="186"/>
  <c r="AJ24" i="186" s="1"/>
  <c r="AJ4" i="187" s="1"/>
  <c r="AK4" i="186"/>
  <c r="AK24" i="186" s="1"/>
  <c r="AK4" i="187" s="1"/>
  <c r="AL4" i="186"/>
  <c r="AL24" i="186" s="1"/>
  <c r="AL4" i="187" s="1"/>
  <c r="AM4" i="186"/>
  <c r="AN4" i="186"/>
  <c r="AO4" i="186"/>
  <c r="AP4" i="186"/>
  <c r="AQ4" i="186"/>
  <c r="AR4" i="186"/>
  <c r="AR24" i="186" s="1"/>
  <c r="AR4" i="187" s="1"/>
  <c r="AS4" i="186"/>
  <c r="AS24" i="186" s="1"/>
  <c r="AS4" i="187" s="1"/>
  <c r="C5" i="186"/>
  <c r="C25" i="186" s="1"/>
  <c r="C5" i="187" s="1"/>
  <c r="D5" i="186"/>
  <c r="D25" i="186" s="1"/>
  <c r="D5" i="187" s="1"/>
  <c r="E5" i="186"/>
  <c r="E25" i="186" s="1"/>
  <c r="E5" i="187" s="1"/>
  <c r="F5" i="186"/>
  <c r="F25" i="186" s="1"/>
  <c r="F5" i="187" s="1"/>
  <c r="G5" i="186"/>
  <c r="G25" i="186" s="1"/>
  <c r="G5" i="187" s="1"/>
  <c r="H5" i="186"/>
  <c r="I5" i="186"/>
  <c r="I25" i="186" s="1"/>
  <c r="I5" i="187" s="1"/>
  <c r="J5" i="186"/>
  <c r="J25" i="186" s="1"/>
  <c r="J5" i="187" s="1"/>
  <c r="K5" i="186"/>
  <c r="K25" i="186" s="1"/>
  <c r="K5" i="187" s="1"/>
  <c r="L5" i="186"/>
  <c r="M5" i="186"/>
  <c r="N5" i="186"/>
  <c r="N25" i="186" s="1"/>
  <c r="N5" i="187" s="1"/>
  <c r="O5" i="186"/>
  <c r="O25" i="186" s="1"/>
  <c r="O5" i="187" s="1"/>
  <c r="P5" i="186"/>
  <c r="Q5" i="186"/>
  <c r="Q25" i="186" s="1"/>
  <c r="Q5" i="187" s="1"/>
  <c r="R5" i="186"/>
  <c r="R25" i="186" s="1"/>
  <c r="R5" i="187" s="1"/>
  <c r="S5" i="186"/>
  <c r="S25" i="186" s="1"/>
  <c r="S5" i="187" s="1"/>
  <c r="T5" i="186"/>
  <c r="T25" i="186" s="1"/>
  <c r="T5" i="187" s="1"/>
  <c r="U5" i="186"/>
  <c r="U25" i="186" s="1"/>
  <c r="U5" i="187" s="1"/>
  <c r="V5" i="186"/>
  <c r="V25" i="186" s="1"/>
  <c r="W5" i="186"/>
  <c r="W25" i="186" s="1"/>
  <c r="W5" i="187" s="1"/>
  <c r="X5" i="186"/>
  <c r="Y5" i="186"/>
  <c r="Y25" i="186" s="1"/>
  <c r="Y5" i="187" s="1"/>
  <c r="Z5" i="186"/>
  <c r="Z25" i="186" s="1"/>
  <c r="Z5" i="187" s="1"/>
  <c r="AA5" i="186"/>
  <c r="AA25" i="186" s="1"/>
  <c r="AA5" i="187" s="1"/>
  <c r="AB5" i="186"/>
  <c r="AB25" i="186" s="1"/>
  <c r="AB5" i="187" s="1"/>
  <c r="AC5" i="186"/>
  <c r="AC25" i="186" s="1"/>
  <c r="AC5" i="187" s="1"/>
  <c r="AD5" i="186"/>
  <c r="AD25" i="186" s="1"/>
  <c r="AD5" i="187" s="1"/>
  <c r="AE5" i="186"/>
  <c r="AE25" i="186" s="1"/>
  <c r="AE5" i="187" s="1"/>
  <c r="AF5" i="186"/>
  <c r="AG5" i="186"/>
  <c r="AG25" i="186" s="1"/>
  <c r="AG5" i="187" s="1"/>
  <c r="AH5" i="186"/>
  <c r="AH25" i="186" s="1"/>
  <c r="AH5" i="187" s="1"/>
  <c r="AI5" i="186"/>
  <c r="AI25" i="186" s="1"/>
  <c r="AI5" i="187" s="1"/>
  <c r="AJ5" i="186"/>
  <c r="AK5" i="186"/>
  <c r="AL5" i="186"/>
  <c r="AM5" i="186"/>
  <c r="AM25" i="186" s="1"/>
  <c r="AM5" i="187" s="1"/>
  <c r="AN5" i="186"/>
  <c r="AO5" i="186"/>
  <c r="AO25" i="186" s="1"/>
  <c r="AO5" i="187" s="1"/>
  <c r="AP5" i="186"/>
  <c r="AP25" i="186" s="1"/>
  <c r="AP5" i="187" s="1"/>
  <c r="AQ5" i="186"/>
  <c r="AQ25" i="186" s="1"/>
  <c r="AQ5" i="187" s="1"/>
  <c r="AR5" i="186"/>
  <c r="AR25" i="186" s="1"/>
  <c r="AR5" i="187" s="1"/>
  <c r="AS5" i="186"/>
  <c r="AS25" i="186" s="1"/>
  <c r="AS5" i="187" s="1"/>
  <c r="C7" i="186"/>
  <c r="C27" i="186" s="1"/>
  <c r="C7" i="187" s="1"/>
  <c r="D7" i="186"/>
  <c r="D27" i="186" s="1"/>
  <c r="D7" i="187" s="1"/>
  <c r="E7" i="186"/>
  <c r="F7" i="186"/>
  <c r="F27" i="186" s="1"/>
  <c r="F7" i="187" s="1"/>
  <c r="G7" i="186"/>
  <c r="G27" i="186" s="1"/>
  <c r="G7" i="187" s="1"/>
  <c r="H7" i="186"/>
  <c r="H27" i="186" s="1"/>
  <c r="H7" i="187" s="1"/>
  <c r="I7" i="186"/>
  <c r="J7" i="186"/>
  <c r="J27" i="186" s="1"/>
  <c r="J7" i="187" s="1"/>
  <c r="K7" i="186"/>
  <c r="K27" i="186" s="1"/>
  <c r="L7" i="186"/>
  <c r="L27" i="186" s="1"/>
  <c r="L7" i="187" s="1"/>
  <c r="M7" i="186"/>
  <c r="N7" i="186"/>
  <c r="N27" i="186" s="1"/>
  <c r="N7" i="187" s="1"/>
  <c r="O7" i="186"/>
  <c r="O27" i="186" s="1"/>
  <c r="O7" i="187" s="1"/>
  <c r="P7" i="186"/>
  <c r="P27" i="186" s="1"/>
  <c r="P7" i="187" s="1"/>
  <c r="Q7" i="186"/>
  <c r="R7" i="186"/>
  <c r="S7" i="186"/>
  <c r="T7" i="186"/>
  <c r="U7" i="186"/>
  <c r="V7" i="186"/>
  <c r="V27" i="186" s="1"/>
  <c r="V7" i="187" s="1"/>
  <c r="W7" i="186"/>
  <c r="W27" i="186" s="1"/>
  <c r="W7" i="187" s="1"/>
  <c r="X7" i="186"/>
  <c r="X27" i="186" s="1"/>
  <c r="X7" i="187" s="1"/>
  <c r="Y7" i="186"/>
  <c r="Y27" i="186" s="1"/>
  <c r="Y7" i="187" s="1"/>
  <c r="Z7" i="186"/>
  <c r="Z27" i="186" s="1"/>
  <c r="Z7" i="187" s="1"/>
  <c r="AA7" i="186"/>
  <c r="AA27" i="186" s="1"/>
  <c r="AA7" i="187" s="1"/>
  <c r="AB7" i="186"/>
  <c r="AB27" i="186" s="1"/>
  <c r="AB7" i="187" s="1"/>
  <c r="AC7" i="186"/>
  <c r="AD7" i="186"/>
  <c r="AD27" i="186" s="1"/>
  <c r="AD7" i="187" s="1"/>
  <c r="AE7" i="186"/>
  <c r="AE27" i="186" s="1"/>
  <c r="AE7" i="187" s="1"/>
  <c r="AF7" i="186"/>
  <c r="AF27" i="186" s="1"/>
  <c r="AF7" i="187" s="1"/>
  <c r="AG7" i="186"/>
  <c r="AH7" i="186"/>
  <c r="AH27" i="186" s="1"/>
  <c r="AH7" i="187" s="1"/>
  <c r="AI7" i="186"/>
  <c r="AI27" i="186" s="1"/>
  <c r="AI7" i="187" s="1"/>
  <c r="AJ7" i="186"/>
  <c r="AJ27" i="186" s="1"/>
  <c r="AJ7" i="187" s="1"/>
  <c r="AK7" i="186"/>
  <c r="AL7" i="186"/>
  <c r="AL27" i="186" s="1"/>
  <c r="AL7" i="187" s="1"/>
  <c r="AM7" i="186"/>
  <c r="AM27" i="186" s="1"/>
  <c r="AM7" i="187" s="1"/>
  <c r="AN7" i="186"/>
  <c r="AO7" i="186"/>
  <c r="AP7" i="186"/>
  <c r="AP27" i="186" s="1"/>
  <c r="AP7" i="187" s="1"/>
  <c r="AQ7" i="186"/>
  <c r="AR7" i="186"/>
  <c r="AS7" i="186"/>
  <c r="C24" i="186"/>
  <c r="C4" i="187" s="1"/>
  <c r="K24" i="186"/>
  <c r="K4" i="187" s="1"/>
  <c r="O24" i="186"/>
  <c r="O4" i="187" s="1"/>
  <c r="P24" i="186"/>
  <c r="P4" i="187" s="1"/>
  <c r="Q24" i="186"/>
  <c r="Q4" i="187" s="1"/>
  <c r="S24" i="186"/>
  <c r="S4" i="187" s="1"/>
  <c r="AA24" i="186"/>
  <c r="AA4" i="187" s="1"/>
  <c r="AE24" i="186"/>
  <c r="AE4" i="187" s="1"/>
  <c r="AI24" i="186"/>
  <c r="AI4" i="187" s="1"/>
  <c r="AM24" i="186"/>
  <c r="AM4" i="187" s="1"/>
  <c r="AN24" i="186"/>
  <c r="AN4" i="187" s="1"/>
  <c r="AO24" i="186"/>
  <c r="AO4" i="187" s="1"/>
  <c r="AP24" i="186"/>
  <c r="AP4" i="187" s="1"/>
  <c r="AQ24" i="186"/>
  <c r="AQ4" i="187" s="1"/>
  <c r="H25" i="186"/>
  <c r="H5" i="187" s="1"/>
  <c r="L25" i="186"/>
  <c r="L5" i="187" s="1"/>
  <c r="M25" i="186"/>
  <c r="M5" i="187" s="1"/>
  <c r="P25" i="186"/>
  <c r="P5" i="187" s="1"/>
  <c r="X25" i="186"/>
  <c r="X5" i="187" s="1"/>
  <c r="AF25" i="186"/>
  <c r="AF5" i="187" s="1"/>
  <c r="AJ25" i="186"/>
  <c r="AJ5" i="187" s="1"/>
  <c r="AK25" i="186"/>
  <c r="AK5" i="187" s="1"/>
  <c r="AL25" i="186"/>
  <c r="AL5" i="187" s="1"/>
  <c r="AN25" i="186"/>
  <c r="AN5" i="187" s="1"/>
  <c r="E27" i="186"/>
  <c r="E7" i="187" s="1"/>
  <c r="I27" i="186"/>
  <c r="I7" i="187" s="1"/>
  <c r="M27" i="186"/>
  <c r="M7" i="187" s="1"/>
  <c r="Q27" i="186"/>
  <c r="Q7" i="187" s="1"/>
  <c r="R27" i="186"/>
  <c r="R7" i="187" s="1"/>
  <c r="S27" i="186"/>
  <c r="S7" i="187" s="1"/>
  <c r="T27" i="186"/>
  <c r="T7" i="187" s="1"/>
  <c r="U27" i="186"/>
  <c r="U7" i="187" s="1"/>
  <c r="AC27" i="186"/>
  <c r="AC7" i="187" s="1"/>
  <c r="AG27" i="186"/>
  <c r="AG7" i="187" s="1"/>
  <c r="AK27" i="186"/>
  <c r="AK7" i="187" s="1"/>
  <c r="AN27" i="186"/>
  <c r="AN7" i="187" s="1"/>
  <c r="AO27" i="186"/>
  <c r="AO7" i="187" s="1"/>
  <c r="AQ27" i="186"/>
  <c r="AR27" i="186"/>
  <c r="AR7" i="187" s="1"/>
  <c r="AS27" i="186"/>
  <c r="AS7" i="187" s="1"/>
  <c r="AS4" i="157"/>
  <c r="AS4" i="188" s="1"/>
  <c r="AS5" i="157"/>
  <c r="AS5" i="188" s="1"/>
  <c r="AS7" i="157"/>
  <c r="AS7" i="188" s="1"/>
  <c r="AS24" i="157"/>
  <c r="AS25" i="157"/>
  <c r="AS27" i="157"/>
  <c r="C4" i="157"/>
  <c r="D4" i="157"/>
  <c r="D4" i="188" s="1"/>
  <c r="E4" i="157"/>
  <c r="E4" i="188" s="1"/>
  <c r="F4" i="157"/>
  <c r="F4" i="188" s="1"/>
  <c r="G4" i="157"/>
  <c r="H4" i="157"/>
  <c r="H4" i="188" s="1"/>
  <c r="I4" i="157"/>
  <c r="J4" i="157"/>
  <c r="K4" i="157"/>
  <c r="L4" i="157"/>
  <c r="L4" i="188" s="1"/>
  <c r="M4" i="157"/>
  <c r="M4" i="188" s="1"/>
  <c r="N4" i="157"/>
  <c r="N4" i="188" s="1"/>
  <c r="O4" i="157"/>
  <c r="P4" i="157"/>
  <c r="P4" i="188" s="1"/>
  <c r="Q4" i="157"/>
  <c r="R4" i="157"/>
  <c r="S4" i="157"/>
  <c r="T4" i="157"/>
  <c r="T4" i="188" s="1"/>
  <c r="U4" i="157"/>
  <c r="V4" i="157"/>
  <c r="W4" i="157"/>
  <c r="X4" i="157"/>
  <c r="Y4" i="157"/>
  <c r="Z4" i="157"/>
  <c r="AA4" i="157"/>
  <c r="AB4" i="157"/>
  <c r="AB4" i="188" s="1"/>
  <c r="AC4" i="157"/>
  <c r="AC4" i="188" s="1"/>
  <c r="AD4" i="157"/>
  <c r="AD4" i="188" s="1"/>
  <c r="AE4" i="157"/>
  <c r="AF4" i="157"/>
  <c r="AG4" i="157"/>
  <c r="AH4" i="157"/>
  <c r="AI4" i="157"/>
  <c r="AJ4" i="157"/>
  <c r="AJ4" i="188" s="1"/>
  <c r="AK4" i="157"/>
  <c r="AK4" i="188" s="1"/>
  <c r="AL4" i="157"/>
  <c r="AL4" i="188" s="1"/>
  <c r="AM4" i="157"/>
  <c r="AN4" i="157"/>
  <c r="AN4" i="188" s="1"/>
  <c r="AO4" i="157"/>
  <c r="AP4" i="157"/>
  <c r="AQ4" i="157"/>
  <c r="AR4" i="157"/>
  <c r="AR4" i="188" s="1"/>
  <c r="C5" i="157"/>
  <c r="C5" i="188" s="1"/>
  <c r="D5" i="157"/>
  <c r="D5" i="188" s="1"/>
  <c r="E5" i="157"/>
  <c r="F5" i="157"/>
  <c r="F5" i="188" s="1"/>
  <c r="G5" i="157"/>
  <c r="H5" i="157"/>
  <c r="I5" i="157"/>
  <c r="I5" i="188" s="1"/>
  <c r="J5" i="157"/>
  <c r="J5" i="188" s="1"/>
  <c r="K5" i="157"/>
  <c r="L5" i="157"/>
  <c r="L25" i="157" s="1"/>
  <c r="M5" i="157"/>
  <c r="N5" i="157"/>
  <c r="O5" i="157"/>
  <c r="P5" i="157"/>
  <c r="Q5" i="157"/>
  <c r="R5" i="157"/>
  <c r="R5" i="188" s="1"/>
  <c r="S5" i="157"/>
  <c r="S5" i="188" s="1"/>
  <c r="T5" i="157"/>
  <c r="T5" i="188" s="1"/>
  <c r="U5" i="157"/>
  <c r="V5" i="157"/>
  <c r="W5" i="157"/>
  <c r="X5" i="157"/>
  <c r="Y5" i="157"/>
  <c r="Z5" i="157"/>
  <c r="Z5" i="188" s="1"/>
  <c r="AA5" i="157"/>
  <c r="AA5" i="188" s="1"/>
  <c r="AB5" i="157"/>
  <c r="AB5" i="188" s="1"/>
  <c r="AC5" i="157"/>
  <c r="AD5" i="157"/>
  <c r="AD5" i="188" s="1"/>
  <c r="AE5" i="157"/>
  <c r="AF5" i="157"/>
  <c r="AG5" i="157"/>
  <c r="AH5" i="157"/>
  <c r="AH5" i="188" s="1"/>
  <c r="AI5" i="157"/>
  <c r="AI5" i="188" s="1"/>
  <c r="AJ5" i="157"/>
  <c r="AJ5" i="188" s="1"/>
  <c r="AK5" i="157"/>
  <c r="AL5" i="157"/>
  <c r="AL5" i="188" s="1"/>
  <c r="AM5" i="157"/>
  <c r="AN5" i="157"/>
  <c r="AO5" i="157"/>
  <c r="AP5" i="157"/>
  <c r="AP5" i="188" s="1"/>
  <c r="AQ5" i="157"/>
  <c r="AR5" i="157"/>
  <c r="C7" i="157"/>
  <c r="D7" i="157"/>
  <c r="E7" i="157"/>
  <c r="F7" i="157"/>
  <c r="G7" i="157"/>
  <c r="H7" i="157"/>
  <c r="H7" i="188" s="1"/>
  <c r="I7" i="157"/>
  <c r="I7" i="188" s="1"/>
  <c r="J7" i="157"/>
  <c r="J7" i="188" s="1"/>
  <c r="K7" i="157"/>
  <c r="L7" i="157"/>
  <c r="M7" i="157"/>
  <c r="N7" i="157"/>
  <c r="O7" i="157"/>
  <c r="P7" i="157"/>
  <c r="P7" i="188" s="1"/>
  <c r="Q7" i="157"/>
  <c r="Q7" i="188" s="1"/>
  <c r="R7" i="157"/>
  <c r="R7" i="188" s="1"/>
  <c r="S7" i="157"/>
  <c r="T7" i="157"/>
  <c r="T7" i="188" s="1"/>
  <c r="U7" i="157"/>
  <c r="V7" i="157"/>
  <c r="W7" i="157"/>
  <c r="X7" i="157"/>
  <c r="X7" i="188" s="1"/>
  <c r="Y7" i="157"/>
  <c r="Y7" i="188" s="1"/>
  <c r="Z7" i="157"/>
  <c r="Z7" i="188" s="1"/>
  <c r="AA7" i="157"/>
  <c r="AB7" i="157"/>
  <c r="AB7" i="188" s="1"/>
  <c r="AC7" i="157"/>
  <c r="AD7" i="157"/>
  <c r="AE7" i="157"/>
  <c r="AF7" i="157"/>
  <c r="AF7" i="188" s="1"/>
  <c r="AG7" i="157"/>
  <c r="AH7" i="157"/>
  <c r="AI7" i="157"/>
  <c r="AJ7" i="157"/>
  <c r="AK7" i="157"/>
  <c r="AL7" i="157"/>
  <c r="AM7" i="157"/>
  <c r="AN7" i="157"/>
  <c r="AN7" i="188" s="1"/>
  <c r="AO7" i="157"/>
  <c r="AO7" i="188" s="1"/>
  <c r="AP7" i="157"/>
  <c r="AP7" i="188" s="1"/>
  <c r="AQ7" i="157"/>
  <c r="AR7" i="157"/>
  <c r="D24" i="157"/>
  <c r="E24" i="157"/>
  <c r="F24" i="157"/>
  <c r="H24" i="157"/>
  <c r="L24" i="157"/>
  <c r="M24" i="157"/>
  <c r="N24" i="157"/>
  <c r="P24" i="157"/>
  <c r="T24" i="157"/>
  <c r="AB24" i="157"/>
  <c r="AC24" i="157"/>
  <c r="AD24" i="157"/>
  <c r="AJ24" i="157"/>
  <c r="AK24" i="157"/>
  <c r="AL24" i="157"/>
  <c r="AN24" i="157"/>
  <c r="AR24" i="157"/>
  <c r="C25" i="157"/>
  <c r="D25" i="157"/>
  <c r="F25" i="157"/>
  <c r="I25" i="157"/>
  <c r="J25" i="157"/>
  <c r="R25" i="157"/>
  <c r="S25" i="157"/>
  <c r="T25" i="157"/>
  <c r="Z25" i="157"/>
  <c r="AA25" i="157"/>
  <c r="AB25" i="157"/>
  <c r="AD25" i="157"/>
  <c r="AH25" i="157"/>
  <c r="AI25" i="157"/>
  <c r="AJ25" i="157"/>
  <c r="AL25" i="157"/>
  <c r="AP25" i="157"/>
  <c r="H27" i="157"/>
  <c r="I27" i="157"/>
  <c r="J27" i="157"/>
  <c r="P27" i="157"/>
  <c r="Q27" i="157"/>
  <c r="R27" i="157"/>
  <c r="T27" i="157"/>
  <c r="X27" i="157"/>
  <c r="Y27" i="157"/>
  <c r="Z27" i="157"/>
  <c r="AB27" i="157"/>
  <c r="AF27" i="157"/>
  <c r="AN27" i="157"/>
  <c r="AO27" i="157"/>
  <c r="AP27" i="157"/>
  <c r="C4" i="166"/>
  <c r="C24" i="166" s="1"/>
  <c r="D4" i="166"/>
  <c r="E4" i="166"/>
  <c r="F4" i="166"/>
  <c r="G4" i="166"/>
  <c r="G24" i="166" s="1"/>
  <c r="H4" i="166"/>
  <c r="H24" i="166" s="1"/>
  <c r="I4" i="166"/>
  <c r="I24" i="166" s="1"/>
  <c r="J4" i="166"/>
  <c r="J24" i="166" s="1"/>
  <c r="K4" i="166"/>
  <c r="K24" i="166" s="1"/>
  <c r="L4" i="166"/>
  <c r="M4" i="166"/>
  <c r="N4" i="166"/>
  <c r="O4" i="166"/>
  <c r="O24" i="166" s="1"/>
  <c r="P4" i="166"/>
  <c r="P24" i="166" s="1"/>
  <c r="Q4" i="166"/>
  <c r="Q24" i="166" s="1"/>
  <c r="R4" i="166"/>
  <c r="R24" i="166" s="1"/>
  <c r="S4" i="166"/>
  <c r="T4" i="166"/>
  <c r="U4" i="166"/>
  <c r="V4" i="166"/>
  <c r="V24" i="166" s="1"/>
  <c r="W4" i="166"/>
  <c r="W24" i="166" s="1"/>
  <c r="X4" i="166"/>
  <c r="X24" i="166" s="1"/>
  <c r="Y4" i="166"/>
  <c r="Y24" i="166" s="1"/>
  <c r="Z4" i="166"/>
  <c r="Z24" i="166" s="1"/>
  <c r="AA4" i="166"/>
  <c r="AA24" i="166" s="1"/>
  <c r="AB4" i="166"/>
  <c r="AC4" i="166"/>
  <c r="AD4" i="166"/>
  <c r="AE4" i="166"/>
  <c r="AE24" i="166" s="1"/>
  <c r="AF4" i="166"/>
  <c r="AF24" i="166" s="1"/>
  <c r="AG4" i="166"/>
  <c r="AH4" i="166"/>
  <c r="AH24" i="166" s="1"/>
  <c r="AI4" i="166"/>
  <c r="AJ4" i="166"/>
  <c r="AK4" i="166"/>
  <c r="AL4" i="166"/>
  <c r="AM4" i="166"/>
  <c r="AN4" i="166"/>
  <c r="AN24" i="166" s="1"/>
  <c r="AO4" i="166"/>
  <c r="AP4" i="166"/>
  <c r="AQ4" i="166"/>
  <c r="AQ24" i="166" s="1"/>
  <c r="AR4" i="166"/>
  <c r="AS4" i="166"/>
  <c r="AS24" i="166" s="1"/>
  <c r="AT4" i="166"/>
  <c r="AT24" i="166" s="1"/>
  <c r="AU4" i="166"/>
  <c r="AU24" i="166" s="1"/>
  <c r="AV4" i="166"/>
  <c r="AV24" i="166" s="1"/>
  <c r="AW4" i="166"/>
  <c r="AW24" i="166" s="1"/>
  <c r="AX4" i="166"/>
  <c r="AX24" i="166" s="1"/>
  <c r="AY4" i="166"/>
  <c r="AY24" i="166" s="1"/>
  <c r="AZ4" i="166"/>
  <c r="BA4" i="166"/>
  <c r="BA24" i="166" s="1"/>
  <c r="BB4" i="166"/>
  <c r="BB24" i="166" s="1"/>
  <c r="BC4" i="166"/>
  <c r="BC24" i="166" s="1"/>
  <c r="BD4" i="166"/>
  <c r="BD24" i="166" s="1"/>
  <c r="BE4" i="166"/>
  <c r="BF4" i="166"/>
  <c r="BF24" i="166" s="1"/>
  <c r="BG4" i="166"/>
  <c r="BH4" i="166"/>
  <c r="BI4" i="166"/>
  <c r="BJ4" i="166"/>
  <c r="BJ24" i="166" s="1"/>
  <c r="BK4" i="166"/>
  <c r="BK24" i="166" s="1"/>
  <c r="BL4" i="166"/>
  <c r="BL24" i="166" s="1"/>
  <c r="BM4" i="166"/>
  <c r="BM24" i="166" s="1"/>
  <c r="BN4" i="166"/>
  <c r="BN24" i="166" s="1"/>
  <c r="BO4" i="166"/>
  <c r="BO24" i="166" s="1"/>
  <c r="BP4" i="166"/>
  <c r="BQ4" i="166"/>
  <c r="BR4" i="166"/>
  <c r="BR24" i="166" s="1"/>
  <c r="C5" i="166"/>
  <c r="C25" i="166" s="1"/>
  <c r="D5" i="166"/>
  <c r="D25" i="166" s="1"/>
  <c r="E5" i="166"/>
  <c r="E25" i="166" s="1"/>
  <c r="F5" i="166"/>
  <c r="F25" i="166" s="1"/>
  <c r="G5" i="166"/>
  <c r="G25" i="166" s="1"/>
  <c r="H5" i="166"/>
  <c r="I5" i="166"/>
  <c r="J5" i="166"/>
  <c r="K5" i="166"/>
  <c r="K25" i="166" s="1"/>
  <c r="L5" i="166"/>
  <c r="L25" i="166" s="1"/>
  <c r="M5" i="166"/>
  <c r="M25" i="166" s="1"/>
  <c r="N5" i="166"/>
  <c r="N25" i="166" s="1"/>
  <c r="O5" i="166"/>
  <c r="O25" i="166" s="1"/>
  <c r="P5" i="166"/>
  <c r="Q5" i="166"/>
  <c r="R5" i="166"/>
  <c r="R25" i="166" s="1"/>
  <c r="S5" i="166"/>
  <c r="S25" i="166" s="1"/>
  <c r="T5" i="166"/>
  <c r="T25" i="166" s="1"/>
  <c r="U5" i="166"/>
  <c r="U25" i="166" s="1"/>
  <c r="V5" i="166"/>
  <c r="V25" i="166" s="1"/>
  <c r="W5" i="166"/>
  <c r="W25" i="166" s="1"/>
  <c r="X5" i="166"/>
  <c r="Y5" i="166"/>
  <c r="Z5" i="166"/>
  <c r="AA5" i="166"/>
  <c r="AA25" i="166" s="1"/>
  <c r="AB5" i="166"/>
  <c r="AB25" i="166" s="1"/>
  <c r="AC5" i="166"/>
  <c r="AC25" i="166" s="1"/>
  <c r="AD5" i="166"/>
  <c r="AD25" i="166" s="1"/>
  <c r="AE5" i="166"/>
  <c r="AE25" i="166" s="1"/>
  <c r="AF5" i="166"/>
  <c r="AG5" i="166"/>
  <c r="AH5" i="166"/>
  <c r="AI5" i="166"/>
  <c r="AI25" i="166" s="1"/>
  <c r="AJ5" i="166"/>
  <c r="AJ25" i="166" s="1"/>
  <c r="AK5" i="166"/>
  <c r="AL5" i="166"/>
  <c r="AL25" i="166" s="1"/>
  <c r="AM5" i="166"/>
  <c r="AN5" i="166"/>
  <c r="AO5" i="166"/>
  <c r="AO25" i="166" s="1"/>
  <c r="AP5" i="166"/>
  <c r="AP25" i="166" s="1"/>
  <c r="AQ5" i="166"/>
  <c r="AQ25" i="166" s="1"/>
  <c r="AR5" i="166"/>
  <c r="AR25" i="166" s="1"/>
  <c r="AS5" i="166"/>
  <c r="AS25" i="166" s="1"/>
  <c r="AT5" i="166"/>
  <c r="AT25" i="166" s="1"/>
  <c r="AU5" i="166"/>
  <c r="AU25" i="166" s="1"/>
  <c r="AV5" i="166"/>
  <c r="AW5" i="166"/>
  <c r="AW25" i="166" s="1"/>
  <c r="AX5" i="166"/>
  <c r="AX25" i="166" s="1"/>
  <c r="AY5" i="166"/>
  <c r="AY25" i="166" s="1"/>
  <c r="AZ5" i="166"/>
  <c r="AZ25" i="166" s="1"/>
  <c r="BA5" i="166"/>
  <c r="BA25" i="166" s="1"/>
  <c r="BB5" i="166"/>
  <c r="BB25" i="166" s="1"/>
  <c r="BC5" i="166"/>
  <c r="BD5" i="166"/>
  <c r="BE5" i="166"/>
  <c r="BF5" i="166"/>
  <c r="BF25" i="166" s="1"/>
  <c r="BG5" i="166"/>
  <c r="BG25" i="166" s="1"/>
  <c r="BH5" i="166"/>
  <c r="BH25" i="166" s="1"/>
  <c r="BI5" i="166"/>
  <c r="BI25" i="166" s="1"/>
  <c r="BJ5" i="166"/>
  <c r="BJ25" i="166" s="1"/>
  <c r="BK5" i="166"/>
  <c r="BK25" i="166" s="1"/>
  <c r="BL5" i="166"/>
  <c r="BM5" i="166"/>
  <c r="BN5" i="166"/>
  <c r="BN25" i="166" s="1"/>
  <c r="BO5" i="166"/>
  <c r="BO25" i="166" s="1"/>
  <c r="BP5" i="166"/>
  <c r="BP25" i="166" s="1"/>
  <c r="BQ5" i="166"/>
  <c r="BQ25" i="166" s="1"/>
  <c r="BR5" i="166"/>
  <c r="BR25" i="166" s="1"/>
  <c r="C7" i="166"/>
  <c r="C27" i="166" s="1"/>
  <c r="D7" i="166"/>
  <c r="E7" i="166"/>
  <c r="F7" i="166"/>
  <c r="G7" i="166"/>
  <c r="G27" i="166" s="1"/>
  <c r="H7" i="166"/>
  <c r="H27" i="166" s="1"/>
  <c r="I7" i="166"/>
  <c r="I27" i="166" s="1"/>
  <c r="J7" i="166"/>
  <c r="J27" i="166" s="1"/>
  <c r="K7" i="166"/>
  <c r="K27" i="166" s="1"/>
  <c r="L7" i="166"/>
  <c r="M7" i="166"/>
  <c r="N7" i="166"/>
  <c r="N27" i="166" s="1"/>
  <c r="O7" i="166"/>
  <c r="O27" i="166" s="1"/>
  <c r="P7" i="166"/>
  <c r="P27" i="166" s="1"/>
  <c r="Q7" i="166"/>
  <c r="Q27" i="166" s="1"/>
  <c r="R7" i="166"/>
  <c r="R27" i="166" s="1"/>
  <c r="S7" i="166"/>
  <c r="S27" i="166" s="1"/>
  <c r="T7" i="166"/>
  <c r="U7" i="166"/>
  <c r="V7" i="166"/>
  <c r="W7" i="166"/>
  <c r="W27" i="166" s="1"/>
  <c r="X7" i="166"/>
  <c r="X27" i="166" s="1"/>
  <c r="Y7" i="166"/>
  <c r="Y27" i="166" s="1"/>
  <c r="Z7" i="166"/>
  <c r="Z27" i="166" s="1"/>
  <c r="AA7" i="166"/>
  <c r="AA27" i="166" s="1"/>
  <c r="AB7" i="166"/>
  <c r="AC7" i="166"/>
  <c r="AD7" i="166"/>
  <c r="AE7" i="166"/>
  <c r="AE27" i="166" s="1"/>
  <c r="AF7" i="166"/>
  <c r="AF27" i="166" s="1"/>
  <c r="AG7" i="166"/>
  <c r="AG27" i="166" s="1"/>
  <c r="AH7" i="166"/>
  <c r="AH27" i="166" s="1"/>
  <c r="AI7" i="166"/>
  <c r="AI27" i="166" s="1"/>
  <c r="AJ7" i="166"/>
  <c r="AK7" i="166"/>
  <c r="AK27" i="166" s="1"/>
  <c r="AL7" i="166"/>
  <c r="AL27" i="166" s="1"/>
  <c r="AM7" i="166"/>
  <c r="AM27" i="166" s="1"/>
  <c r="AN7" i="166"/>
  <c r="AN27" i="166" s="1"/>
  <c r="AO7" i="166"/>
  <c r="AO27" i="166" s="1"/>
  <c r="AP7" i="166"/>
  <c r="AP27" i="166" s="1"/>
  <c r="AQ7" i="166"/>
  <c r="AQ27" i="166" s="1"/>
  <c r="AR7" i="166"/>
  <c r="AS7" i="166"/>
  <c r="AS27" i="166" s="1"/>
  <c r="AT7" i="166"/>
  <c r="AT27" i="166" s="1"/>
  <c r="AU7" i="166"/>
  <c r="AU27" i="166" s="1"/>
  <c r="AV7" i="166"/>
  <c r="AV27" i="166" s="1"/>
  <c r="AW7" i="166"/>
  <c r="AW27" i="166" s="1"/>
  <c r="AX7" i="166"/>
  <c r="AX27" i="166" s="1"/>
  <c r="AY7" i="166"/>
  <c r="AY27" i="166" s="1"/>
  <c r="AZ7" i="166"/>
  <c r="BA7" i="166"/>
  <c r="BB7" i="166"/>
  <c r="BB27" i="166" s="1"/>
  <c r="BC7" i="166"/>
  <c r="BC27" i="166" s="1"/>
  <c r="BD7" i="166"/>
  <c r="BD27" i="166" s="1"/>
  <c r="BE7" i="166"/>
  <c r="BE27" i="166" s="1"/>
  <c r="BF7" i="166"/>
  <c r="BF27" i="166" s="1"/>
  <c r="BG7" i="166"/>
  <c r="BG27" i="166" s="1"/>
  <c r="BH7" i="166"/>
  <c r="BI7" i="166"/>
  <c r="BJ7" i="166"/>
  <c r="BJ27" i="166" s="1"/>
  <c r="BK7" i="166"/>
  <c r="BK27" i="166" s="1"/>
  <c r="BL7" i="166"/>
  <c r="BL27" i="166" s="1"/>
  <c r="BM7" i="166"/>
  <c r="BM27" i="166" s="1"/>
  <c r="BN7" i="166"/>
  <c r="BN27" i="166" s="1"/>
  <c r="BO7" i="166"/>
  <c r="BO27" i="166" s="1"/>
  <c r="BP7" i="166"/>
  <c r="BQ7" i="166"/>
  <c r="BR7" i="166"/>
  <c r="D24" i="166"/>
  <c r="E24" i="166"/>
  <c r="F24" i="166"/>
  <c r="L24" i="166"/>
  <c r="M24" i="166"/>
  <c r="N24" i="166"/>
  <c r="S24" i="166"/>
  <c r="T24" i="166"/>
  <c r="U24" i="166"/>
  <c r="AB24" i="166"/>
  <c r="AC24" i="166"/>
  <c r="AD24" i="166"/>
  <c r="AG24" i="166"/>
  <c r="AI24" i="166"/>
  <c r="AJ24" i="166"/>
  <c r="AK24" i="166"/>
  <c r="AL24" i="166"/>
  <c r="AM24" i="166"/>
  <c r="AO24" i="166"/>
  <c r="AP24" i="166"/>
  <c r="AR24" i="166"/>
  <c r="AZ24" i="166"/>
  <c r="BE24" i="166"/>
  <c r="BG24" i="166"/>
  <c r="BH24" i="166"/>
  <c r="BI24" i="166"/>
  <c r="BP24" i="166"/>
  <c r="BQ24" i="166"/>
  <c r="H25" i="166"/>
  <c r="I25" i="166"/>
  <c r="J25" i="166"/>
  <c r="P25" i="166"/>
  <c r="Q25" i="166"/>
  <c r="X25" i="166"/>
  <c r="Y25" i="166"/>
  <c r="Z25" i="166"/>
  <c r="AF25" i="166"/>
  <c r="AG25" i="166"/>
  <c r="AH25" i="166"/>
  <c r="AK25" i="166"/>
  <c r="AM25" i="166"/>
  <c r="AN25" i="166"/>
  <c r="AV25" i="166"/>
  <c r="BC25" i="166"/>
  <c r="BD25" i="166"/>
  <c r="BE25" i="166"/>
  <c r="BL25" i="166"/>
  <c r="BM25" i="166"/>
  <c r="D27" i="166"/>
  <c r="E27" i="166"/>
  <c r="F27" i="166"/>
  <c r="L27" i="166"/>
  <c r="M27" i="166"/>
  <c r="T27" i="166"/>
  <c r="U27" i="166"/>
  <c r="V27" i="166"/>
  <c r="AB27" i="166"/>
  <c r="AC27" i="166"/>
  <c r="AD27" i="166"/>
  <c r="AJ27" i="166"/>
  <c r="AR27" i="166"/>
  <c r="AZ27" i="166"/>
  <c r="BA27" i="166"/>
  <c r="BH27" i="166"/>
  <c r="BI27" i="166"/>
  <c r="BP27" i="166"/>
  <c r="BQ27" i="166"/>
  <c r="BR27" i="166"/>
  <c r="K4" i="165"/>
  <c r="G6" i="165"/>
  <c r="W6" i="165"/>
  <c r="AM6" i="165"/>
  <c r="BC6" i="165"/>
  <c r="C4" i="163"/>
  <c r="D4" i="163"/>
  <c r="E4" i="163"/>
  <c r="E24" i="163" s="1"/>
  <c r="F4" i="163"/>
  <c r="G4" i="163"/>
  <c r="G24" i="163" s="1"/>
  <c r="H4" i="163"/>
  <c r="H24" i="163" s="1"/>
  <c r="I4" i="163"/>
  <c r="I24" i="163" s="1"/>
  <c r="J4" i="163"/>
  <c r="J24" i="163" s="1"/>
  <c r="K4" i="163"/>
  <c r="L4" i="163"/>
  <c r="M4" i="163"/>
  <c r="M24" i="163" s="1"/>
  <c r="N4" i="163"/>
  <c r="O4" i="163"/>
  <c r="O24" i="163" s="1"/>
  <c r="P4" i="163"/>
  <c r="P24" i="163" s="1"/>
  <c r="Q4" i="163"/>
  <c r="Q24" i="163" s="1"/>
  <c r="R4" i="163"/>
  <c r="R24" i="163" s="1"/>
  <c r="S4" i="163"/>
  <c r="T4" i="163"/>
  <c r="U4" i="163"/>
  <c r="U24" i="163" s="1"/>
  <c r="V4" i="163"/>
  <c r="V24" i="163" s="1"/>
  <c r="W4" i="163"/>
  <c r="W24" i="163" s="1"/>
  <c r="X4" i="163"/>
  <c r="X24" i="163" s="1"/>
  <c r="Y4" i="163"/>
  <c r="Y24" i="163" s="1"/>
  <c r="Z4" i="163"/>
  <c r="Z24" i="163" s="1"/>
  <c r="AA4" i="163"/>
  <c r="AB4" i="163"/>
  <c r="AC4" i="163"/>
  <c r="AC24" i="163" s="1"/>
  <c r="AD4" i="163"/>
  <c r="AE4" i="163"/>
  <c r="AE24" i="163" s="1"/>
  <c r="AF4" i="163"/>
  <c r="AG4" i="163"/>
  <c r="AG24" i="163" s="1"/>
  <c r="AH4" i="163"/>
  <c r="AH24" i="163" s="1"/>
  <c r="AI4" i="163"/>
  <c r="AJ4" i="163"/>
  <c r="AK4" i="163"/>
  <c r="AK24" i="163" s="1"/>
  <c r="AL4" i="163"/>
  <c r="AM4" i="163"/>
  <c r="AM24" i="163" s="1"/>
  <c r="AN4" i="163"/>
  <c r="AO4" i="163"/>
  <c r="AO24" i="163" s="1"/>
  <c r="AP4" i="163"/>
  <c r="AP24" i="163" s="1"/>
  <c r="AQ4" i="163"/>
  <c r="AR4" i="163"/>
  <c r="AS4" i="163"/>
  <c r="AS24" i="163" s="1"/>
  <c r="AT4" i="163"/>
  <c r="AT24" i="163" s="1"/>
  <c r="AU4" i="163"/>
  <c r="AU24" i="163" s="1"/>
  <c r="AV4" i="163"/>
  <c r="AV24" i="163" s="1"/>
  <c r="AW4" i="163"/>
  <c r="AW24" i="163" s="1"/>
  <c r="AX4" i="163"/>
  <c r="AX24" i="163" s="1"/>
  <c r="AY4" i="163"/>
  <c r="AZ4" i="163"/>
  <c r="BA4" i="163"/>
  <c r="BA24" i="163" s="1"/>
  <c r="BB4" i="163"/>
  <c r="BB24" i="163" s="1"/>
  <c r="BC4" i="163"/>
  <c r="BC24" i="163" s="1"/>
  <c r="BD4" i="163"/>
  <c r="BD24" i="163" s="1"/>
  <c r="BE4" i="163"/>
  <c r="BE24" i="163" s="1"/>
  <c r="BF4" i="163"/>
  <c r="BF24" i="163" s="1"/>
  <c r="BG4" i="163"/>
  <c r="BH4" i="163"/>
  <c r="BI4" i="163"/>
  <c r="BI24" i="163" s="1"/>
  <c r="BJ4" i="163"/>
  <c r="BJ24" i="163" s="1"/>
  <c r="BK4" i="163"/>
  <c r="BK24" i="163" s="1"/>
  <c r="BL4" i="163"/>
  <c r="BL24" i="163" s="1"/>
  <c r="BM4" i="163"/>
  <c r="BM24" i="163" s="1"/>
  <c r="BN4" i="163"/>
  <c r="BN24" i="163" s="1"/>
  <c r="BO4" i="163"/>
  <c r="BP4" i="163"/>
  <c r="BQ4" i="163"/>
  <c r="BQ24" i="163" s="1"/>
  <c r="BR4" i="163"/>
  <c r="BR24" i="163" s="1"/>
  <c r="C5" i="163"/>
  <c r="C25" i="163" s="1"/>
  <c r="D5" i="163"/>
  <c r="D25" i="163" s="1"/>
  <c r="E5" i="163"/>
  <c r="E25" i="163" s="1"/>
  <c r="F5" i="163"/>
  <c r="F25" i="163" s="1"/>
  <c r="G5" i="163"/>
  <c r="H5" i="163"/>
  <c r="I5" i="163"/>
  <c r="I25" i="163" s="1"/>
  <c r="J5" i="163"/>
  <c r="K5" i="163"/>
  <c r="K25" i="163" s="1"/>
  <c r="L5" i="163"/>
  <c r="M5" i="163"/>
  <c r="M25" i="163" s="1"/>
  <c r="N5" i="163"/>
  <c r="N25" i="163" s="1"/>
  <c r="O5" i="163"/>
  <c r="P5" i="163"/>
  <c r="Q5" i="163"/>
  <c r="Q25" i="163" s="1"/>
  <c r="R5" i="163"/>
  <c r="R25" i="163" s="1"/>
  <c r="S5" i="163"/>
  <c r="S25" i="163" s="1"/>
  <c r="T5" i="163"/>
  <c r="T25" i="163" s="1"/>
  <c r="U5" i="163"/>
  <c r="U25" i="163" s="1"/>
  <c r="V5" i="163"/>
  <c r="V25" i="163" s="1"/>
  <c r="W5" i="163"/>
  <c r="X5" i="163"/>
  <c r="Y5" i="163"/>
  <c r="Y25" i="163" s="1"/>
  <c r="Z5" i="163"/>
  <c r="Z25" i="163" s="1"/>
  <c r="AA5" i="163"/>
  <c r="AA25" i="163" s="1"/>
  <c r="AB5" i="163"/>
  <c r="AB25" i="163" s="1"/>
  <c r="AC5" i="163"/>
  <c r="AC25" i="163" s="1"/>
  <c r="AD5" i="163"/>
  <c r="AD25" i="163" s="1"/>
  <c r="AE5" i="163"/>
  <c r="AF5" i="163"/>
  <c r="AG5" i="163"/>
  <c r="AG25" i="163" s="1"/>
  <c r="AH5" i="163"/>
  <c r="AI5" i="163"/>
  <c r="AI25" i="163" s="1"/>
  <c r="AJ5" i="163"/>
  <c r="AJ25" i="163" s="1"/>
  <c r="AK5" i="163"/>
  <c r="AK25" i="163" s="1"/>
  <c r="AL5" i="163"/>
  <c r="AL25" i="163" s="1"/>
  <c r="AM5" i="163"/>
  <c r="AN5" i="163"/>
  <c r="AO5" i="163"/>
  <c r="AO25" i="163" s="1"/>
  <c r="AP5" i="163"/>
  <c r="AP25" i="163" s="1"/>
  <c r="AQ5" i="163"/>
  <c r="AQ25" i="163" s="1"/>
  <c r="AR5" i="163"/>
  <c r="AS5" i="163"/>
  <c r="AT5" i="163"/>
  <c r="AU5" i="163"/>
  <c r="AV5" i="163"/>
  <c r="AW5" i="163"/>
  <c r="AW25" i="163" s="1"/>
  <c r="AX5" i="163"/>
  <c r="AX25" i="163" s="1"/>
  <c r="AY5" i="163"/>
  <c r="AY25" i="163" s="1"/>
  <c r="AZ5" i="163"/>
  <c r="AZ25" i="163" s="1"/>
  <c r="BA5" i="163"/>
  <c r="BA25" i="163" s="1"/>
  <c r="BB5" i="163"/>
  <c r="BB25" i="163" s="1"/>
  <c r="BC5" i="163"/>
  <c r="BD5" i="163"/>
  <c r="BE5" i="163"/>
  <c r="BE25" i="163" s="1"/>
  <c r="BF5" i="163"/>
  <c r="BF25" i="163" s="1"/>
  <c r="BG5" i="163"/>
  <c r="BG25" i="163" s="1"/>
  <c r="BH5" i="163"/>
  <c r="BH25" i="163" s="1"/>
  <c r="BI5" i="163"/>
  <c r="BI25" i="163" s="1"/>
  <c r="BJ5" i="163"/>
  <c r="BK5" i="163"/>
  <c r="BL5" i="163"/>
  <c r="BM5" i="163"/>
  <c r="BM25" i="163" s="1"/>
  <c r="BN5" i="163"/>
  <c r="BO5" i="163"/>
  <c r="BO25" i="163" s="1"/>
  <c r="BP5" i="163"/>
  <c r="BP25" i="163" s="1"/>
  <c r="BQ5" i="163"/>
  <c r="BQ25" i="163" s="1"/>
  <c r="BR5" i="163"/>
  <c r="BR25" i="163" s="1"/>
  <c r="C7" i="163"/>
  <c r="D7" i="163"/>
  <c r="E7" i="163"/>
  <c r="E27" i="163" s="1"/>
  <c r="E6" i="165" s="1"/>
  <c r="F7" i="163"/>
  <c r="G7" i="163"/>
  <c r="G27" i="163" s="1"/>
  <c r="H7" i="163"/>
  <c r="H27" i="163" s="1"/>
  <c r="H6" i="165" s="1"/>
  <c r="I7" i="163"/>
  <c r="I27" i="163" s="1"/>
  <c r="I6" i="165" s="1"/>
  <c r="J7" i="163"/>
  <c r="J27" i="163" s="1"/>
  <c r="J6" i="165" s="1"/>
  <c r="K7" i="163"/>
  <c r="L7" i="163"/>
  <c r="M7" i="163"/>
  <c r="M27" i="163" s="1"/>
  <c r="M6" i="165" s="1"/>
  <c r="N7" i="163"/>
  <c r="O7" i="163"/>
  <c r="O27" i="163" s="1"/>
  <c r="O6" i="165" s="1"/>
  <c r="P7" i="163"/>
  <c r="Q7" i="163"/>
  <c r="Q27" i="163" s="1"/>
  <c r="Q6" i="165" s="1"/>
  <c r="R7" i="163"/>
  <c r="R27" i="163" s="1"/>
  <c r="R6" i="165" s="1"/>
  <c r="S7" i="163"/>
  <c r="T7" i="163"/>
  <c r="U7" i="163"/>
  <c r="U27" i="163" s="1"/>
  <c r="U6" i="165" s="1"/>
  <c r="V7" i="163"/>
  <c r="V27" i="163" s="1"/>
  <c r="V6" i="165" s="1"/>
  <c r="W7" i="163"/>
  <c r="W27" i="163" s="1"/>
  <c r="X7" i="163"/>
  <c r="X27" i="163" s="1"/>
  <c r="X6" i="165" s="1"/>
  <c r="Y7" i="163"/>
  <c r="Y27" i="163" s="1"/>
  <c r="Y6" i="165" s="1"/>
  <c r="Z7" i="163"/>
  <c r="Z27" i="163" s="1"/>
  <c r="Z6" i="165" s="1"/>
  <c r="AA7" i="163"/>
  <c r="AB7" i="163"/>
  <c r="AC7" i="163"/>
  <c r="AC27" i="163" s="1"/>
  <c r="AC6" i="165" s="1"/>
  <c r="AD7" i="163"/>
  <c r="AD27" i="163" s="1"/>
  <c r="AD6" i="165" s="1"/>
  <c r="AE7" i="163"/>
  <c r="AE27" i="163" s="1"/>
  <c r="AE6" i="165" s="1"/>
  <c r="AF7" i="163"/>
  <c r="AF27" i="163" s="1"/>
  <c r="AF6" i="165" s="1"/>
  <c r="AG7" i="163"/>
  <c r="AG27" i="163" s="1"/>
  <c r="AG6" i="165" s="1"/>
  <c r="AH7" i="163"/>
  <c r="AH27" i="163" s="1"/>
  <c r="AH6" i="165" s="1"/>
  <c r="AI7" i="163"/>
  <c r="AJ7" i="163"/>
  <c r="AK7" i="163"/>
  <c r="AK27" i="163" s="1"/>
  <c r="AK6" i="165" s="1"/>
  <c r="AL7" i="163"/>
  <c r="AL27" i="163" s="1"/>
  <c r="AL6" i="165" s="1"/>
  <c r="AM7" i="163"/>
  <c r="AM27" i="163" s="1"/>
  <c r="AN7" i="163"/>
  <c r="AO7" i="163"/>
  <c r="AO27" i="163" s="1"/>
  <c r="AO6" i="165" s="1"/>
  <c r="AP7" i="163"/>
  <c r="AP27" i="163" s="1"/>
  <c r="AP6" i="165" s="1"/>
  <c r="AQ7" i="163"/>
  <c r="AR7" i="163"/>
  <c r="AS7" i="163"/>
  <c r="AS27" i="163" s="1"/>
  <c r="AS6" i="165" s="1"/>
  <c r="AT7" i="163"/>
  <c r="AT27" i="163" s="1"/>
  <c r="AT6" i="165" s="1"/>
  <c r="AU7" i="163"/>
  <c r="AU27" i="163" s="1"/>
  <c r="AU6" i="165" s="1"/>
  <c r="AV7" i="163"/>
  <c r="AV27" i="163" s="1"/>
  <c r="AV6" i="165" s="1"/>
  <c r="AW7" i="163"/>
  <c r="AW27" i="163" s="1"/>
  <c r="AW6" i="165" s="1"/>
  <c r="AX7" i="163"/>
  <c r="AX27" i="163" s="1"/>
  <c r="AX6" i="165" s="1"/>
  <c r="AY7" i="163"/>
  <c r="AZ7" i="163"/>
  <c r="BA7" i="163"/>
  <c r="BA27" i="163" s="1"/>
  <c r="BA6" i="165" s="1"/>
  <c r="BB7" i="163"/>
  <c r="BB27" i="163" s="1"/>
  <c r="BB6" i="165" s="1"/>
  <c r="BC7" i="163"/>
  <c r="BC27" i="163" s="1"/>
  <c r="BD7" i="163"/>
  <c r="BD27" i="163" s="1"/>
  <c r="BD6" i="165" s="1"/>
  <c r="BE7" i="163"/>
  <c r="BE27" i="163" s="1"/>
  <c r="BE6" i="165" s="1"/>
  <c r="BF7" i="163"/>
  <c r="BF27" i="163" s="1"/>
  <c r="BF6" i="165" s="1"/>
  <c r="BG7" i="163"/>
  <c r="BH7" i="163"/>
  <c r="BI7" i="163"/>
  <c r="BI27" i="163" s="1"/>
  <c r="BI6" i="165" s="1"/>
  <c r="BJ7" i="163"/>
  <c r="BK7" i="163"/>
  <c r="BK27" i="163" s="1"/>
  <c r="BK6" i="165" s="1"/>
  <c r="BL7" i="163"/>
  <c r="BL27" i="163" s="1"/>
  <c r="BL6" i="165" s="1"/>
  <c r="BM7" i="163"/>
  <c r="BM27" i="163" s="1"/>
  <c r="BM6" i="165" s="1"/>
  <c r="BN7" i="163"/>
  <c r="BN27" i="163" s="1"/>
  <c r="BN6" i="165" s="1"/>
  <c r="BO7" i="163"/>
  <c r="BP7" i="163"/>
  <c r="BQ7" i="163"/>
  <c r="BQ27" i="163" s="1"/>
  <c r="BQ6" i="165" s="1"/>
  <c r="BR7" i="163"/>
  <c r="C24" i="163"/>
  <c r="D24" i="163"/>
  <c r="F24" i="163"/>
  <c r="K24" i="163"/>
  <c r="L24" i="163"/>
  <c r="N24" i="163"/>
  <c r="S24" i="163"/>
  <c r="T24" i="163"/>
  <c r="AA24" i="163"/>
  <c r="AB24" i="163"/>
  <c r="AD24" i="163"/>
  <c r="AF24" i="163"/>
  <c r="AI24" i="163"/>
  <c r="AJ24" i="163"/>
  <c r="AL24" i="163"/>
  <c r="AN24" i="163"/>
  <c r="AQ24" i="163"/>
  <c r="AR24" i="163"/>
  <c r="AY24" i="163"/>
  <c r="AZ24" i="163"/>
  <c r="BG24" i="163"/>
  <c r="BH24" i="163"/>
  <c r="BO24" i="163"/>
  <c r="BP24" i="163"/>
  <c r="G25" i="163"/>
  <c r="H25" i="163"/>
  <c r="J25" i="163"/>
  <c r="L25" i="163"/>
  <c r="O25" i="163"/>
  <c r="P25" i="163"/>
  <c r="W25" i="163"/>
  <c r="X25" i="163"/>
  <c r="AE25" i="163"/>
  <c r="AF25" i="163"/>
  <c r="AH25" i="163"/>
  <c r="AM25" i="163"/>
  <c r="AN25" i="163"/>
  <c r="AR25" i="163"/>
  <c r="AS25" i="163"/>
  <c r="AT25" i="163"/>
  <c r="AU25" i="163"/>
  <c r="AV25" i="163"/>
  <c r="BC25" i="163"/>
  <c r="BD25" i="163"/>
  <c r="BJ25" i="163"/>
  <c r="BK25" i="163"/>
  <c r="BL25" i="163"/>
  <c r="BN25" i="163"/>
  <c r="C27" i="163"/>
  <c r="C6" i="165" s="1"/>
  <c r="D27" i="163"/>
  <c r="D6" i="165" s="1"/>
  <c r="F27" i="163"/>
  <c r="F6" i="165" s="1"/>
  <c r="K27" i="163"/>
  <c r="K6" i="165" s="1"/>
  <c r="L27" i="163"/>
  <c r="L6" i="165" s="1"/>
  <c r="N27" i="163"/>
  <c r="N6" i="165" s="1"/>
  <c r="P27" i="163"/>
  <c r="P6" i="165" s="1"/>
  <c r="S27" i="163"/>
  <c r="S6" i="165" s="1"/>
  <c r="T27" i="163"/>
  <c r="T6" i="165" s="1"/>
  <c r="AA27" i="163"/>
  <c r="AA6" i="165" s="1"/>
  <c r="AB27" i="163"/>
  <c r="AB6" i="165" s="1"/>
  <c r="AI27" i="163"/>
  <c r="AI6" i="165" s="1"/>
  <c r="AJ27" i="163"/>
  <c r="AJ6" i="165" s="1"/>
  <c r="AN27" i="163"/>
  <c r="AN6" i="165" s="1"/>
  <c r="AQ27" i="163"/>
  <c r="AQ6" i="165" s="1"/>
  <c r="AR27" i="163"/>
  <c r="AR6" i="165" s="1"/>
  <c r="AY27" i="163"/>
  <c r="AY6" i="165" s="1"/>
  <c r="AZ27" i="163"/>
  <c r="AZ6" i="165" s="1"/>
  <c r="BG27" i="163"/>
  <c r="BG6" i="165" s="1"/>
  <c r="BH27" i="163"/>
  <c r="BH6" i="165" s="1"/>
  <c r="BJ27" i="163"/>
  <c r="BJ6" i="165" s="1"/>
  <c r="BO27" i="163"/>
  <c r="BO6" i="165" s="1"/>
  <c r="BP27" i="163"/>
  <c r="BP6" i="165" s="1"/>
  <c r="BR27" i="163"/>
  <c r="BR6" i="165" s="1"/>
  <c r="C4" i="164"/>
  <c r="D4" i="164"/>
  <c r="E4" i="164"/>
  <c r="F4" i="164"/>
  <c r="G4" i="164"/>
  <c r="G24" i="164" s="1"/>
  <c r="G3" i="165" s="1"/>
  <c r="H4" i="164"/>
  <c r="H24" i="164" s="1"/>
  <c r="H3" i="165" s="1"/>
  <c r="I4" i="164"/>
  <c r="I24" i="164" s="1"/>
  <c r="I3" i="165" s="1"/>
  <c r="J4" i="164"/>
  <c r="J24" i="164" s="1"/>
  <c r="J3" i="165" s="1"/>
  <c r="K4" i="164"/>
  <c r="L4" i="164"/>
  <c r="M4" i="164"/>
  <c r="N4" i="164"/>
  <c r="O4" i="164"/>
  <c r="P4" i="164"/>
  <c r="P24" i="164" s="1"/>
  <c r="P3" i="165" s="1"/>
  <c r="Q4" i="164"/>
  <c r="Q24" i="164" s="1"/>
  <c r="Q3" i="165" s="1"/>
  <c r="R4" i="164"/>
  <c r="R24" i="164" s="1"/>
  <c r="R3" i="165" s="1"/>
  <c r="S4" i="164"/>
  <c r="S24" i="164" s="1"/>
  <c r="S3" i="165" s="1"/>
  <c r="T4" i="164"/>
  <c r="U4" i="164"/>
  <c r="U24" i="164" s="1"/>
  <c r="U3" i="165" s="1"/>
  <c r="V4" i="164"/>
  <c r="V24" i="164" s="1"/>
  <c r="V3" i="165" s="1"/>
  <c r="W4" i="164"/>
  <c r="W24" i="164" s="1"/>
  <c r="W3" i="165" s="1"/>
  <c r="X4" i="164"/>
  <c r="X24" i="164" s="1"/>
  <c r="X3" i="165" s="1"/>
  <c r="Y4" i="164"/>
  <c r="Y24" i="164" s="1"/>
  <c r="Y3" i="165" s="1"/>
  <c r="Z4" i="164"/>
  <c r="Z24" i="164" s="1"/>
  <c r="Z3" i="165" s="1"/>
  <c r="AA4" i="164"/>
  <c r="AA24" i="164" s="1"/>
  <c r="AA3" i="165" s="1"/>
  <c r="AB4" i="164"/>
  <c r="AC4" i="164"/>
  <c r="AD4" i="164"/>
  <c r="AE4" i="164"/>
  <c r="AE24" i="164" s="1"/>
  <c r="AE3" i="165" s="1"/>
  <c r="AF4" i="164"/>
  <c r="AF24" i="164" s="1"/>
  <c r="AF3" i="165" s="1"/>
  <c r="AG4" i="164"/>
  <c r="AG24" i="164" s="1"/>
  <c r="AG3" i="165" s="1"/>
  <c r="AH4" i="164"/>
  <c r="AH24" i="164" s="1"/>
  <c r="AH3" i="165" s="1"/>
  <c r="AI4" i="164"/>
  <c r="AI24" i="164" s="1"/>
  <c r="AI3" i="165" s="1"/>
  <c r="AJ4" i="164"/>
  <c r="AK4" i="164"/>
  <c r="AL4" i="164"/>
  <c r="AM4" i="164"/>
  <c r="AM24" i="164" s="1"/>
  <c r="AM3" i="165" s="1"/>
  <c r="AN4" i="164"/>
  <c r="AN24" i="164" s="1"/>
  <c r="AN3" i="165" s="1"/>
  <c r="AO4" i="164"/>
  <c r="AO24" i="164" s="1"/>
  <c r="AO3" i="165" s="1"/>
  <c r="AP4" i="164"/>
  <c r="AP24" i="164" s="1"/>
  <c r="AP3" i="165" s="1"/>
  <c r="AQ4" i="164"/>
  <c r="AR4" i="164"/>
  <c r="AS4" i="164"/>
  <c r="AS24" i="164" s="1"/>
  <c r="AS3" i="165" s="1"/>
  <c r="AT4" i="164"/>
  <c r="AU4" i="164"/>
  <c r="AU24" i="164" s="1"/>
  <c r="AU3" i="165" s="1"/>
  <c r="AV4" i="164"/>
  <c r="AV24" i="164" s="1"/>
  <c r="AV3" i="165" s="1"/>
  <c r="AW4" i="164"/>
  <c r="AX4" i="164"/>
  <c r="AY4" i="164"/>
  <c r="AY24" i="164" s="1"/>
  <c r="AY3" i="165" s="1"/>
  <c r="AZ4" i="164"/>
  <c r="BA4" i="164"/>
  <c r="BA24" i="164" s="1"/>
  <c r="BA3" i="165" s="1"/>
  <c r="BB4" i="164"/>
  <c r="BB24" i="164" s="1"/>
  <c r="BB3" i="165" s="1"/>
  <c r="BC4" i="164"/>
  <c r="BC24" i="164" s="1"/>
  <c r="BC3" i="165" s="1"/>
  <c r="BD4" i="164"/>
  <c r="BD24" i="164" s="1"/>
  <c r="BD3" i="165" s="1"/>
  <c r="BE4" i="164"/>
  <c r="BE24" i="164" s="1"/>
  <c r="BE3" i="165" s="1"/>
  <c r="BF4" i="164"/>
  <c r="BF24" i="164" s="1"/>
  <c r="BF3" i="165" s="1"/>
  <c r="BG4" i="164"/>
  <c r="BH4" i="164"/>
  <c r="BI4" i="164"/>
  <c r="BJ4" i="164"/>
  <c r="BJ24" i="164" s="1"/>
  <c r="BJ3" i="165" s="1"/>
  <c r="BK4" i="164"/>
  <c r="BK24" i="164" s="1"/>
  <c r="BK3" i="165" s="1"/>
  <c r="BL4" i="164"/>
  <c r="BL24" i="164" s="1"/>
  <c r="BL3" i="165" s="1"/>
  <c r="BM4" i="164"/>
  <c r="BM24" i="164" s="1"/>
  <c r="BM3" i="165" s="1"/>
  <c r="BN4" i="164"/>
  <c r="BN24" i="164" s="1"/>
  <c r="BN3" i="165" s="1"/>
  <c r="BO4" i="164"/>
  <c r="BO24" i="164" s="1"/>
  <c r="BO3" i="165" s="1"/>
  <c r="BP4" i="164"/>
  <c r="BQ4" i="164"/>
  <c r="BR4" i="164"/>
  <c r="C5" i="164"/>
  <c r="C25" i="164" s="1"/>
  <c r="C4" i="165" s="1"/>
  <c r="D5" i="164"/>
  <c r="D25" i="164" s="1"/>
  <c r="D4" i="165" s="1"/>
  <c r="E5" i="164"/>
  <c r="E25" i="164" s="1"/>
  <c r="E4" i="165" s="1"/>
  <c r="F5" i="164"/>
  <c r="F25" i="164" s="1"/>
  <c r="F4" i="165" s="1"/>
  <c r="G5" i="164"/>
  <c r="G25" i="164" s="1"/>
  <c r="G4" i="165" s="1"/>
  <c r="H5" i="164"/>
  <c r="I5" i="164"/>
  <c r="J5" i="164"/>
  <c r="J25" i="164" s="1"/>
  <c r="J4" i="165" s="1"/>
  <c r="K5" i="164"/>
  <c r="K25" i="164" s="1"/>
  <c r="L5" i="164"/>
  <c r="L25" i="164" s="1"/>
  <c r="L4" i="165" s="1"/>
  <c r="M5" i="164"/>
  <c r="M25" i="164" s="1"/>
  <c r="M4" i="165" s="1"/>
  <c r="N5" i="164"/>
  <c r="N25" i="164" s="1"/>
  <c r="N4" i="165" s="1"/>
  <c r="O5" i="164"/>
  <c r="O25" i="164" s="1"/>
  <c r="O4" i="165" s="1"/>
  <c r="P5" i="164"/>
  <c r="Q5" i="164"/>
  <c r="R5" i="164"/>
  <c r="S5" i="164"/>
  <c r="S25" i="164" s="1"/>
  <c r="S4" i="165" s="1"/>
  <c r="T5" i="164"/>
  <c r="T25" i="164" s="1"/>
  <c r="T4" i="165" s="1"/>
  <c r="U5" i="164"/>
  <c r="U25" i="164" s="1"/>
  <c r="U4" i="165" s="1"/>
  <c r="V5" i="164"/>
  <c r="V25" i="164" s="1"/>
  <c r="V4" i="165" s="1"/>
  <c r="W5" i="164"/>
  <c r="W25" i="164" s="1"/>
  <c r="W4" i="165" s="1"/>
  <c r="X5" i="164"/>
  <c r="Y5" i="164"/>
  <c r="Z5" i="164"/>
  <c r="AA5" i="164"/>
  <c r="AA25" i="164" s="1"/>
  <c r="AA4" i="165" s="1"/>
  <c r="AB5" i="164"/>
  <c r="AB25" i="164" s="1"/>
  <c r="AB4" i="165" s="1"/>
  <c r="AC5" i="164"/>
  <c r="AD5" i="164"/>
  <c r="AD25" i="164" s="1"/>
  <c r="AD4" i="165" s="1"/>
  <c r="AE5" i="164"/>
  <c r="AF5" i="164"/>
  <c r="AG5" i="164"/>
  <c r="AH5" i="164"/>
  <c r="AI5" i="164"/>
  <c r="AJ5" i="164"/>
  <c r="AJ25" i="164" s="1"/>
  <c r="AJ4" i="165" s="1"/>
  <c r="AK5" i="164"/>
  <c r="AL5" i="164"/>
  <c r="AM5" i="164"/>
  <c r="AM25" i="164" s="1"/>
  <c r="AM4" i="165" s="1"/>
  <c r="AN5" i="164"/>
  <c r="AO5" i="164"/>
  <c r="AO25" i="164" s="1"/>
  <c r="AO4" i="165" s="1"/>
  <c r="AP5" i="164"/>
  <c r="AP25" i="164" s="1"/>
  <c r="AP4" i="165" s="1"/>
  <c r="AQ5" i="164"/>
  <c r="AQ25" i="164" s="1"/>
  <c r="AQ4" i="165" s="1"/>
  <c r="AR5" i="164"/>
  <c r="AR25" i="164" s="1"/>
  <c r="AR4" i="165" s="1"/>
  <c r="AS5" i="164"/>
  <c r="AS25" i="164" s="1"/>
  <c r="AS4" i="165" s="1"/>
  <c r="AT5" i="164"/>
  <c r="AT25" i="164" s="1"/>
  <c r="AT4" i="165" s="1"/>
  <c r="AU5" i="164"/>
  <c r="AU25" i="164" s="1"/>
  <c r="AU4" i="165" s="1"/>
  <c r="AV5" i="164"/>
  <c r="AW5" i="164"/>
  <c r="AW25" i="164" s="1"/>
  <c r="AW4" i="165" s="1"/>
  <c r="AX5" i="164"/>
  <c r="AX25" i="164" s="1"/>
  <c r="AX4" i="165" s="1"/>
  <c r="AY5" i="164"/>
  <c r="AY25" i="164" s="1"/>
  <c r="AY4" i="165" s="1"/>
  <c r="AZ5" i="164"/>
  <c r="AZ25" i="164" s="1"/>
  <c r="AZ4" i="165" s="1"/>
  <c r="BA5" i="164"/>
  <c r="BA25" i="164" s="1"/>
  <c r="BA4" i="165" s="1"/>
  <c r="BB5" i="164"/>
  <c r="BB25" i="164" s="1"/>
  <c r="BB4" i="165" s="1"/>
  <c r="BC5" i="164"/>
  <c r="BC25" i="164" s="1"/>
  <c r="BC4" i="165" s="1"/>
  <c r="BD5" i="164"/>
  <c r="BE5" i="164"/>
  <c r="BF5" i="164"/>
  <c r="BF25" i="164" s="1"/>
  <c r="BF4" i="165" s="1"/>
  <c r="BG5" i="164"/>
  <c r="BG25" i="164" s="1"/>
  <c r="BG4" i="165" s="1"/>
  <c r="BH5" i="164"/>
  <c r="BH25" i="164" s="1"/>
  <c r="BH4" i="165" s="1"/>
  <c r="BI5" i="164"/>
  <c r="BJ5" i="164"/>
  <c r="BK5" i="164"/>
  <c r="BL5" i="164"/>
  <c r="BM5" i="164"/>
  <c r="BN5" i="164"/>
  <c r="BO5" i="164"/>
  <c r="BO25" i="164" s="1"/>
  <c r="BO4" i="165" s="1"/>
  <c r="BP5" i="164"/>
  <c r="BP25" i="164" s="1"/>
  <c r="BP4" i="165" s="1"/>
  <c r="BQ5" i="164"/>
  <c r="BQ25" i="164" s="1"/>
  <c r="BQ4" i="165" s="1"/>
  <c r="BR5" i="164"/>
  <c r="BR25" i="164" s="1"/>
  <c r="BR4" i="165" s="1"/>
  <c r="C7" i="164"/>
  <c r="D7" i="164"/>
  <c r="E7" i="164"/>
  <c r="F7" i="164"/>
  <c r="F27" i="164" s="1"/>
  <c r="G7" i="164"/>
  <c r="G27" i="164" s="1"/>
  <c r="H7" i="164"/>
  <c r="H27" i="164" s="1"/>
  <c r="I7" i="164"/>
  <c r="I27" i="164" s="1"/>
  <c r="J7" i="164"/>
  <c r="J27" i="164" s="1"/>
  <c r="K7" i="164"/>
  <c r="K27" i="164" s="1"/>
  <c r="L7" i="164"/>
  <c r="M7" i="164"/>
  <c r="N7" i="164"/>
  <c r="O7" i="164"/>
  <c r="O27" i="164" s="1"/>
  <c r="P7" i="164"/>
  <c r="P27" i="164" s="1"/>
  <c r="Q7" i="164"/>
  <c r="R7" i="164"/>
  <c r="R27" i="164" s="1"/>
  <c r="S7" i="164"/>
  <c r="S27" i="164" s="1"/>
  <c r="T7" i="164"/>
  <c r="U7" i="164"/>
  <c r="V7" i="164"/>
  <c r="W7" i="164"/>
  <c r="W27" i="164" s="1"/>
  <c r="X7" i="164"/>
  <c r="X27" i="164" s="1"/>
  <c r="Y7" i="164"/>
  <c r="Y27" i="164" s="1"/>
  <c r="Z7" i="164"/>
  <c r="Z27" i="164" s="1"/>
  <c r="AA7" i="164"/>
  <c r="AA27" i="164" s="1"/>
  <c r="AB7" i="164"/>
  <c r="AC7" i="164"/>
  <c r="AD7" i="164"/>
  <c r="AD27" i="164" s="1"/>
  <c r="AE7" i="164"/>
  <c r="AE27" i="164" s="1"/>
  <c r="AF7" i="164"/>
  <c r="AF27" i="164" s="1"/>
  <c r="AG7" i="164"/>
  <c r="AG27" i="164" s="1"/>
  <c r="AH7" i="164"/>
  <c r="AH27" i="164" s="1"/>
  <c r="AI7" i="164"/>
  <c r="AI27" i="164" s="1"/>
  <c r="AJ7" i="164"/>
  <c r="AK7" i="164"/>
  <c r="AK27" i="164" s="1"/>
  <c r="AL7" i="164"/>
  <c r="AL27" i="164" s="1"/>
  <c r="AM7" i="164"/>
  <c r="AM27" i="164" s="1"/>
  <c r="AN7" i="164"/>
  <c r="AN27" i="164" s="1"/>
  <c r="AO7" i="164"/>
  <c r="AO27" i="164" s="1"/>
  <c r="AP7" i="164"/>
  <c r="AP27" i="164" s="1"/>
  <c r="AQ7" i="164"/>
  <c r="AQ27" i="164" s="1"/>
  <c r="AR7" i="164"/>
  <c r="AS7" i="164"/>
  <c r="AS27" i="164" s="1"/>
  <c r="AT7" i="164"/>
  <c r="AT27" i="164" s="1"/>
  <c r="AU7" i="164"/>
  <c r="AU27" i="164" s="1"/>
  <c r="AV7" i="164"/>
  <c r="AV27" i="164" s="1"/>
  <c r="AW7" i="164"/>
  <c r="AX7" i="164"/>
  <c r="AX27" i="164" s="1"/>
  <c r="AY7" i="164"/>
  <c r="AY27" i="164" s="1"/>
  <c r="AZ7" i="164"/>
  <c r="BA7" i="164"/>
  <c r="BB7" i="164"/>
  <c r="BB27" i="164" s="1"/>
  <c r="BC7" i="164"/>
  <c r="BC27" i="164" s="1"/>
  <c r="BD7" i="164"/>
  <c r="BD27" i="164" s="1"/>
  <c r="BE7" i="164"/>
  <c r="BE27" i="164" s="1"/>
  <c r="BF7" i="164"/>
  <c r="BF27" i="164" s="1"/>
  <c r="BG7" i="164"/>
  <c r="BG27" i="164" s="1"/>
  <c r="BH7" i="164"/>
  <c r="BI7" i="164"/>
  <c r="BI27" i="164" s="1"/>
  <c r="BJ7" i="164"/>
  <c r="BJ27" i="164" s="1"/>
  <c r="BK7" i="164"/>
  <c r="BK27" i="164" s="1"/>
  <c r="BL7" i="164"/>
  <c r="BL27" i="164" s="1"/>
  <c r="BM7" i="164"/>
  <c r="BM27" i="164" s="1"/>
  <c r="BN7" i="164"/>
  <c r="BN27" i="164" s="1"/>
  <c r="BO7" i="164"/>
  <c r="BP7" i="164"/>
  <c r="BQ7" i="164"/>
  <c r="BR7" i="164"/>
  <c r="C24" i="164"/>
  <c r="C3" i="165" s="1"/>
  <c r="D24" i="164"/>
  <c r="D3" i="165" s="1"/>
  <c r="E24" i="164"/>
  <c r="E3" i="165" s="1"/>
  <c r="F24" i="164"/>
  <c r="F3" i="165" s="1"/>
  <c r="K24" i="164"/>
  <c r="K3" i="165" s="1"/>
  <c r="L24" i="164"/>
  <c r="L3" i="165" s="1"/>
  <c r="M24" i="164"/>
  <c r="M3" i="165" s="1"/>
  <c r="N24" i="164"/>
  <c r="N3" i="165" s="1"/>
  <c r="O24" i="164"/>
  <c r="O3" i="165" s="1"/>
  <c r="T24" i="164"/>
  <c r="T3" i="165" s="1"/>
  <c r="AB24" i="164"/>
  <c r="AB3" i="165" s="1"/>
  <c r="AC24" i="164"/>
  <c r="AC3" i="165" s="1"/>
  <c r="AD24" i="164"/>
  <c r="AD3" i="165" s="1"/>
  <c r="AJ24" i="164"/>
  <c r="AJ3" i="165" s="1"/>
  <c r="AK24" i="164"/>
  <c r="AK3" i="165" s="1"/>
  <c r="AL24" i="164"/>
  <c r="AL3" i="165" s="1"/>
  <c r="AQ24" i="164"/>
  <c r="AQ3" i="165" s="1"/>
  <c r="AR24" i="164"/>
  <c r="AR3" i="165" s="1"/>
  <c r="AT24" i="164"/>
  <c r="AT3" i="165" s="1"/>
  <c r="AW24" i="164"/>
  <c r="AW3" i="165" s="1"/>
  <c r="AX24" i="164"/>
  <c r="AX3" i="165" s="1"/>
  <c r="AZ24" i="164"/>
  <c r="AZ3" i="165" s="1"/>
  <c r="BG24" i="164"/>
  <c r="BG3" i="165" s="1"/>
  <c r="BH24" i="164"/>
  <c r="BH3" i="165" s="1"/>
  <c r="BI24" i="164"/>
  <c r="BI3" i="165" s="1"/>
  <c r="BP24" i="164"/>
  <c r="BP3" i="165" s="1"/>
  <c r="BQ24" i="164"/>
  <c r="BQ3" i="165" s="1"/>
  <c r="BR24" i="164"/>
  <c r="BR3" i="165" s="1"/>
  <c r="H25" i="164"/>
  <c r="H4" i="165" s="1"/>
  <c r="I25" i="164"/>
  <c r="I4" i="165" s="1"/>
  <c r="P25" i="164"/>
  <c r="P4" i="165" s="1"/>
  <c r="Q25" i="164"/>
  <c r="Q4" i="165" s="1"/>
  <c r="R25" i="164"/>
  <c r="R4" i="165" s="1"/>
  <c r="X25" i="164"/>
  <c r="X4" i="165" s="1"/>
  <c r="Y25" i="164"/>
  <c r="Y4" i="165" s="1"/>
  <c r="Z25" i="164"/>
  <c r="Z4" i="165" s="1"/>
  <c r="AC25" i="164"/>
  <c r="AC4" i="165" s="1"/>
  <c r="AE25" i="164"/>
  <c r="AE4" i="165" s="1"/>
  <c r="AF25" i="164"/>
  <c r="AF4" i="165" s="1"/>
  <c r="AG25" i="164"/>
  <c r="AG4" i="165" s="1"/>
  <c r="AH25" i="164"/>
  <c r="AH4" i="165" s="1"/>
  <c r="AI25" i="164"/>
  <c r="AI4" i="165" s="1"/>
  <c r="AK25" i="164"/>
  <c r="AK4" i="165" s="1"/>
  <c r="AL25" i="164"/>
  <c r="AL4" i="165" s="1"/>
  <c r="AN25" i="164"/>
  <c r="AN4" i="165" s="1"/>
  <c r="AV25" i="164"/>
  <c r="AV4" i="165" s="1"/>
  <c r="BD25" i="164"/>
  <c r="BD4" i="165" s="1"/>
  <c r="BE25" i="164"/>
  <c r="BE4" i="165" s="1"/>
  <c r="BI25" i="164"/>
  <c r="BI4" i="165" s="1"/>
  <c r="BJ25" i="164"/>
  <c r="BJ4" i="165" s="1"/>
  <c r="BK25" i="164"/>
  <c r="BK4" i="165" s="1"/>
  <c r="BL25" i="164"/>
  <c r="BL4" i="165" s="1"/>
  <c r="BM25" i="164"/>
  <c r="BM4" i="165" s="1"/>
  <c r="BN25" i="164"/>
  <c r="BN4" i="165" s="1"/>
  <c r="C27" i="164"/>
  <c r="D27" i="164"/>
  <c r="E27" i="164"/>
  <c r="L27" i="164"/>
  <c r="M27" i="164"/>
  <c r="N27" i="164"/>
  <c r="Q27" i="164"/>
  <c r="T27" i="164"/>
  <c r="U27" i="164"/>
  <c r="V27" i="164"/>
  <c r="AB27" i="164"/>
  <c r="AC27" i="164"/>
  <c r="AJ27" i="164"/>
  <c r="AR27" i="164"/>
  <c r="AW27" i="164"/>
  <c r="AZ27" i="164"/>
  <c r="BA27" i="164"/>
  <c r="BH27" i="164"/>
  <c r="BO27" i="164"/>
  <c r="BP27" i="164"/>
  <c r="BQ27" i="164"/>
  <c r="BR27" i="164"/>
  <c r="C4" i="145"/>
  <c r="D4" i="145"/>
  <c r="E4" i="145"/>
  <c r="F4" i="145"/>
  <c r="G4" i="145"/>
  <c r="G24" i="145" s="1"/>
  <c r="H4" i="145"/>
  <c r="H24" i="145" s="1"/>
  <c r="I4" i="145"/>
  <c r="I24" i="145" s="1"/>
  <c r="J4" i="145"/>
  <c r="J24" i="145" s="1"/>
  <c r="K4" i="145"/>
  <c r="L4" i="145"/>
  <c r="M4" i="145"/>
  <c r="N4" i="145"/>
  <c r="O4" i="145"/>
  <c r="O24" i="145" s="1"/>
  <c r="P4" i="145"/>
  <c r="P24" i="145" s="1"/>
  <c r="Q4" i="145"/>
  <c r="R4" i="145"/>
  <c r="S4" i="145"/>
  <c r="S24" i="145" s="1"/>
  <c r="T4" i="145"/>
  <c r="U4" i="145"/>
  <c r="V4" i="145"/>
  <c r="W4" i="145"/>
  <c r="W24" i="145" s="1"/>
  <c r="X4" i="145"/>
  <c r="X24" i="145" s="1"/>
  <c r="Y4" i="145"/>
  <c r="Y24" i="145" s="1"/>
  <c r="Z4" i="145"/>
  <c r="Z24" i="145" s="1"/>
  <c r="AA4" i="145"/>
  <c r="AA24" i="145" s="1"/>
  <c r="AB4" i="145"/>
  <c r="AC4" i="145"/>
  <c r="AC24" i="145" s="1"/>
  <c r="AD4" i="145"/>
  <c r="AD24" i="145" s="1"/>
  <c r="AE4" i="145"/>
  <c r="AE24" i="145" s="1"/>
  <c r="AF4" i="145"/>
  <c r="AF24" i="145" s="1"/>
  <c r="AG4" i="145"/>
  <c r="AG24" i="145" s="1"/>
  <c r="AH4" i="145"/>
  <c r="AH24" i="145" s="1"/>
  <c r="AI4" i="145"/>
  <c r="AI24" i="145" s="1"/>
  <c r="AJ4" i="145"/>
  <c r="AK4" i="145"/>
  <c r="AL4" i="145"/>
  <c r="AM4" i="145"/>
  <c r="AM24" i="145" s="1"/>
  <c r="AN4" i="145"/>
  <c r="AN24" i="145" s="1"/>
  <c r="AO4" i="145"/>
  <c r="AO24" i="145" s="1"/>
  <c r="AP4" i="145"/>
  <c r="AP24" i="145" s="1"/>
  <c r="AQ4" i="145"/>
  <c r="AQ24" i="145" s="1"/>
  <c r="AR4" i="145"/>
  <c r="AS4" i="145"/>
  <c r="AT4" i="145"/>
  <c r="AU4" i="145"/>
  <c r="AU24" i="145" s="1"/>
  <c r="AV4" i="145"/>
  <c r="AV24" i="145" s="1"/>
  <c r="AW4" i="145"/>
  <c r="AX4" i="145"/>
  <c r="AY4" i="145"/>
  <c r="AY24" i="145" s="1"/>
  <c r="AZ4" i="145"/>
  <c r="BA4" i="145"/>
  <c r="BB4" i="145"/>
  <c r="BC4" i="145"/>
  <c r="BC24" i="145" s="1"/>
  <c r="BD4" i="145"/>
  <c r="BD24" i="145" s="1"/>
  <c r="BE4" i="145"/>
  <c r="BE24" i="145" s="1"/>
  <c r="BF4" i="145"/>
  <c r="BF24" i="145" s="1"/>
  <c r="BG4" i="145"/>
  <c r="BG24" i="145" s="1"/>
  <c r="BH4" i="145"/>
  <c r="BI4" i="145"/>
  <c r="BI24" i="145" s="1"/>
  <c r="BJ4" i="145"/>
  <c r="BJ24" i="145" s="1"/>
  <c r="BK4" i="145"/>
  <c r="BK24" i="145" s="1"/>
  <c r="BL4" i="145"/>
  <c r="BL24" i="145" s="1"/>
  <c r="BM4" i="145"/>
  <c r="BM24" i="145" s="1"/>
  <c r="BN4" i="145"/>
  <c r="BN24" i="145" s="1"/>
  <c r="BO4" i="145"/>
  <c r="BP4" i="145"/>
  <c r="BQ4" i="145"/>
  <c r="BR4" i="145"/>
  <c r="C5" i="145"/>
  <c r="C25" i="145" s="1"/>
  <c r="D5" i="145"/>
  <c r="D25" i="145" s="1"/>
  <c r="E5" i="145"/>
  <c r="E25" i="145" s="1"/>
  <c r="F5" i="145"/>
  <c r="F25" i="145" s="1"/>
  <c r="G5" i="145"/>
  <c r="H5" i="145"/>
  <c r="I5" i="145"/>
  <c r="J5" i="145"/>
  <c r="K5" i="145"/>
  <c r="K25" i="145" s="1"/>
  <c r="L5" i="145"/>
  <c r="L25" i="145" s="1"/>
  <c r="M5" i="145"/>
  <c r="N5" i="145"/>
  <c r="O5" i="145"/>
  <c r="O25" i="145" s="1"/>
  <c r="P5" i="145"/>
  <c r="Q5" i="145"/>
  <c r="R5" i="145"/>
  <c r="S5" i="145"/>
  <c r="S25" i="145" s="1"/>
  <c r="T5" i="145"/>
  <c r="T25" i="145" s="1"/>
  <c r="U5" i="145"/>
  <c r="U25" i="145" s="1"/>
  <c r="V5" i="145"/>
  <c r="V25" i="145" s="1"/>
  <c r="W5" i="145"/>
  <c r="W25" i="145" s="1"/>
  <c r="X5" i="145"/>
  <c r="Y5" i="145"/>
  <c r="Y25" i="145" s="1"/>
  <c r="Z5" i="145"/>
  <c r="Z25" i="145" s="1"/>
  <c r="AA5" i="145"/>
  <c r="AA25" i="145" s="1"/>
  <c r="AB5" i="145"/>
  <c r="AB25" i="145" s="1"/>
  <c r="AC5" i="145"/>
  <c r="AC25" i="145" s="1"/>
  <c r="AD5" i="145"/>
  <c r="AD25" i="145" s="1"/>
  <c r="AE5" i="145"/>
  <c r="AE25" i="145" s="1"/>
  <c r="AF5" i="145"/>
  <c r="AG5" i="145"/>
  <c r="AH5" i="145"/>
  <c r="AI5" i="145"/>
  <c r="AI25" i="145" s="1"/>
  <c r="AJ5" i="145"/>
  <c r="AJ25" i="145" s="1"/>
  <c r="AK5" i="145"/>
  <c r="AK25" i="145" s="1"/>
  <c r="AL5" i="145"/>
  <c r="AL25" i="145" s="1"/>
  <c r="AM5" i="145"/>
  <c r="AM25" i="145" s="1"/>
  <c r="AN5" i="145"/>
  <c r="AO5" i="145"/>
  <c r="AP5" i="145"/>
  <c r="AQ5" i="145"/>
  <c r="AQ25" i="145" s="1"/>
  <c r="AR5" i="145"/>
  <c r="AR25" i="145" s="1"/>
  <c r="AS5" i="145"/>
  <c r="AT5" i="145"/>
  <c r="AU5" i="145"/>
  <c r="AU25" i="145" s="1"/>
  <c r="AV5" i="145"/>
  <c r="AW5" i="145"/>
  <c r="AX5" i="145"/>
  <c r="AY5" i="145"/>
  <c r="AY25" i="145" s="1"/>
  <c r="AZ5" i="145"/>
  <c r="AZ25" i="145" s="1"/>
  <c r="BA5" i="145"/>
  <c r="BA25" i="145" s="1"/>
  <c r="BB5" i="145"/>
  <c r="BB25" i="145" s="1"/>
  <c r="BC5" i="145"/>
  <c r="BC25" i="145" s="1"/>
  <c r="BD5" i="145"/>
  <c r="BE5" i="145"/>
  <c r="BE25" i="145" s="1"/>
  <c r="BF5" i="145"/>
  <c r="BF25" i="145" s="1"/>
  <c r="BG5" i="145"/>
  <c r="BG25" i="145" s="1"/>
  <c r="BH5" i="145"/>
  <c r="BH25" i="145" s="1"/>
  <c r="BI5" i="145"/>
  <c r="BI25" i="145" s="1"/>
  <c r="BJ5" i="145"/>
  <c r="BJ25" i="145" s="1"/>
  <c r="BK5" i="145"/>
  <c r="BL5" i="145"/>
  <c r="BM5" i="145"/>
  <c r="BN5" i="145"/>
  <c r="BO5" i="145"/>
  <c r="BO25" i="145" s="1"/>
  <c r="BP5" i="145"/>
  <c r="BP25" i="145" s="1"/>
  <c r="BQ5" i="145"/>
  <c r="BQ25" i="145" s="1"/>
  <c r="BR5" i="145"/>
  <c r="BR25" i="145" s="1"/>
  <c r="C7" i="145"/>
  <c r="D7" i="145"/>
  <c r="E7" i="145"/>
  <c r="F7" i="145"/>
  <c r="G7" i="145"/>
  <c r="G27" i="145" s="1"/>
  <c r="H7" i="145"/>
  <c r="H27" i="145" s="1"/>
  <c r="I7" i="145"/>
  <c r="J7" i="145"/>
  <c r="K7" i="145"/>
  <c r="K27" i="145" s="1"/>
  <c r="L7" i="145"/>
  <c r="L27" i="145" s="1"/>
  <c r="M7" i="145"/>
  <c r="N7" i="145"/>
  <c r="O7" i="145"/>
  <c r="O27" i="145" s="1"/>
  <c r="P7" i="145"/>
  <c r="P27" i="145" s="1"/>
  <c r="Q7" i="145"/>
  <c r="Q27" i="145" s="1"/>
  <c r="R7" i="145"/>
  <c r="R27" i="145" s="1"/>
  <c r="S7" i="145"/>
  <c r="S27" i="145" s="1"/>
  <c r="T7" i="145"/>
  <c r="T27" i="145" s="1"/>
  <c r="U7" i="145"/>
  <c r="U27" i="145" s="1"/>
  <c r="V7" i="145"/>
  <c r="V27" i="145" s="1"/>
  <c r="W7" i="145"/>
  <c r="W27" i="145" s="1"/>
  <c r="X7" i="145"/>
  <c r="X27" i="145" s="1"/>
  <c r="Y7" i="145"/>
  <c r="Y27" i="145" s="1"/>
  <c r="Z7" i="145"/>
  <c r="Z27" i="145" s="1"/>
  <c r="AA7" i="145"/>
  <c r="AA27" i="145" s="1"/>
  <c r="AB7" i="145"/>
  <c r="AC7" i="145"/>
  <c r="AD7" i="145"/>
  <c r="AE7" i="145"/>
  <c r="AE27" i="145" s="1"/>
  <c r="AF7" i="145"/>
  <c r="AF27" i="145" s="1"/>
  <c r="AG7" i="145"/>
  <c r="AG27" i="145" s="1"/>
  <c r="AH7" i="145"/>
  <c r="AH27" i="145" s="1"/>
  <c r="AI7" i="145"/>
  <c r="AI27" i="145" s="1"/>
  <c r="AJ7" i="145"/>
  <c r="AK7" i="145"/>
  <c r="AL7" i="145"/>
  <c r="AM7" i="145"/>
  <c r="AM27" i="145" s="1"/>
  <c r="AN7" i="145"/>
  <c r="AN27" i="145" s="1"/>
  <c r="AO7" i="145"/>
  <c r="AP7" i="145"/>
  <c r="AQ7" i="145"/>
  <c r="AQ27" i="145" s="1"/>
  <c r="AR7" i="145"/>
  <c r="AR27" i="145" s="1"/>
  <c r="AS7" i="145"/>
  <c r="AT7" i="145"/>
  <c r="AU7" i="145"/>
  <c r="AU27" i="145" s="1"/>
  <c r="AV7" i="145"/>
  <c r="AV27" i="145" s="1"/>
  <c r="AW7" i="145"/>
  <c r="AW27" i="145" s="1"/>
  <c r="AX7" i="145"/>
  <c r="AX27" i="145" s="1"/>
  <c r="AY7" i="145"/>
  <c r="AY27" i="145" s="1"/>
  <c r="AZ7" i="145"/>
  <c r="AZ27" i="145" s="1"/>
  <c r="BA7" i="145"/>
  <c r="BA27" i="145" s="1"/>
  <c r="BB7" i="145"/>
  <c r="BB27" i="145" s="1"/>
  <c r="BC7" i="145"/>
  <c r="BC27" i="145" s="1"/>
  <c r="BD7" i="145"/>
  <c r="BD27" i="145" s="1"/>
  <c r="BE7" i="145"/>
  <c r="BE27" i="145" s="1"/>
  <c r="BF7" i="145"/>
  <c r="BF27" i="145" s="1"/>
  <c r="BG7" i="145"/>
  <c r="BG27" i="145" s="1"/>
  <c r="BH7" i="145"/>
  <c r="BI7" i="145"/>
  <c r="BJ7" i="145"/>
  <c r="BK7" i="145"/>
  <c r="BK27" i="145" s="1"/>
  <c r="BL7" i="145"/>
  <c r="BL27" i="145" s="1"/>
  <c r="BM7" i="145"/>
  <c r="BM27" i="145" s="1"/>
  <c r="BN7" i="145"/>
  <c r="BN27" i="145" s="1"/>
  <c r="BO7" i="145"/>
  <c r="BO27" i="145" s="1"/>
  <c r="BP7" i="145"/>
  <c r="BQ7" i="145"/>
  <c r="BR7" i="145"/>
  <c r="C24" i="145"/>
  <c r="D24" i="145"/>
  <c r="E24" i="145"/>
  <c r="F24" i="145"/>
  <c r="K24" i="145"/>
  <c r="L24" i="145"/>
  <c r="M24" i="145"/>
  <c r="N24" i="145"/>
  <c r="Q24" i="145"/>
  <c r="R24" i="145"/>
  <c r="T24" i="145"/>
  <c r="U24" i="145"/>
  <c r="V24" i="145"/>
  <c r="AB24" i="145"/>
  <c r="AJ24" i="145"/>
  <c r="AK24" i="145"/>
  <c r="AL24" i="145"/>
  <c r="AR24" i="145"/>
  <c r="AS24" i="145"/>
  <c r="AT24" i="145"/>
  <c r="AW24" i="145"/>
  <c r="AX24" i="145"/>
  <c r="AZ24" i="145"/>
  <c r="BA24" i="145"/>
  <c r="BB24" i="145"/>
  <c r="BH24" i="145"/>
  <c r="BO24" i="145"/>
  <c r="BP24" i="145"/>
  <c r="BQ24" i="145"/>
  <c r="BR24" i="145"/>
  <c r="G25" i="145"/>
  <c r="H25" i="145"/>
  <c r="I25" i="145"/>
  <c r="J25" i="145"/>
  <c r="M25" i="145"/>
  <c r="N25" i="145"/>
  <c r="P25" i="145"/>
  <c r="Q25" i="145"/>
  <c r="R25" i="145"/>
  <c r="X25" i="145"/>
  <c r="AF25" i="145"/>
  <c r="AG25" i="145"/>
  <c r="AH25" i="145"/>
  <c r="AN25" i="145"/>
  <c r="AO25" i="145"/>
  <c r="AP25" i="145"/>
  <c r="AS25" i="145"/>
  <c r="AT25" i="145"/>
  <c r="AV25" i="145"/>
  <c r="AW25" i="145"/>
  <c r="AX25" i="145"/>
  <c r="BD25" i="145"/>
  <c r="BK25" i="145"/>
  <c r="BL25" i="145"/>
  <c r="BM25" i="145"/>
  <c r="BN25" i="145"/>
  <c r="C27" i="145"/>
  <c r="D27" i="145"/>
  <c r="E27" i="145"/>
  <c r="F27" i="145"/>
  <c r="I27" i="145"/>
  <c r="J27" i="145"/>
  <c r="M27" i="145"/>
  <c r="N27" i="145"/>
  <c r="AB27" i="145"/>
  <c r="AC27" i="145"/>
  <c r="AD27" i="145"/>
  <c r="AJ27" i="145"/>
  <c r="AK27" i="145"/>
  <c r="AL27" i="145"/>
  <c r="AO27" i="145"/>
  <c r="AP27" i="145"/>
  <c r="AS27" i="145"/>
  <c r="AT27" i="145"/>
  <c r="BH27" i="145"/>
  <c r="BI27" i="145"/>
  <c r="BJ27" i="145"/>
  <c r="BP27" i="145"/>
  <c r="BQ27" i="145"/>
  <c r="BR27" i="145"/>
  <c r="C4" i="126"/>
  <c r="D4" i="126"/>
  <c r="E4" i="126"/>
  <c r="E24" i="126" s="1"/>
  <c r="E3" i="144" s="1"/>
  <c r="F4" i="126"/>
  <c r="G4" i="126"/>
  <c r="G24" i="126" s="1"/>
  <c r="G3" i="144" s="1"/>
  <c r="H4" i="126"/>
  <c r="H24" i="126" s="1"/>
  <c r="H3" i="144" s="1"/>
  <c r="I4" i="126"/>
  <c r="I24" i="126" s="1"/>
  <c r="I3" i="144" s="1"/>
  <c r="J4" i="126"/>
  <c r="J24" i="126" s="1"/>
  <c r="J3" i="144" s="1"/>
  <c r="K4" i="126"/>
  <c r="L4" i="126"/>
  <c r="M4" i="126"/>
  <c r="M24" i="126" s="1"/>
  <c r="M3" i="144" s="1"/>
  <c r="N4" i="126"/>
  <c r="O4" i="126"/>
  <c r="P4" i="126"/>
  <c r="P24" i="126" s="1"/>
  <c r="P3" i="144" s="1"/>
  <c r="Q4" i="126"/>
  <c r="Q24" i="126" s="1"/>
  <c r="Q3" i="144" s="1"/>
  <c r="R4" i="126"/>
  <c r="R24" i="126" s="1"/>
  <c r="R3" i="144" s="1"/>
  <c r="S4" i="126"/>
  <c r="T4" i="126"/>
  <c r="U4" i="126"/>
  <c r="U24" i="126" s="1"/>
  <c r="U3" i="144" s="1"/>
  <c r="V4" i="126"/>
  <c r="W4" i="126"/>
  <c r="W24" i="126" s="1"/>
  <c r="W3" i="144" s="1"/>
  <c r="X4" i="126"/>
  <c r="X24" i="126" s="1"/>
  <c r="X3" i="144" s="1"/>
  <c r="Y4" i="126"/>
  <c r="Y24" i="126" s="1"/>
  <c r="Y3" i="144" s="1"/>
  <c r="Z4" i="126"/>
  <c r="Z24" i="126" s="1"/>
  <c r="Z3" i="144" s="1"/>
  <c r="AA4" i="126"/>
  <c r="AB4" i="126"/>
  <c r="AC4" i="126"/>
  <c r="AC24" i="126" s="1"/>
  <c r="AC3" i="144" s="1"/>
  <c r="AD4" i="126"/>
  <c r="AE4" i="126"/>
  <c r="AF4" i="126"/>
  <c r="AF24" i="126" s="1"/>
  <c r="AF3" i="144" s="1"/>
  <c r="AG4" i="126"/>
  <c r="AG24" i="126" s="1"/>
  <c r="AG3" i="144" s="1"/>
  <c r="AH4" i="126"/>
  <c r="AH24" i="126" s="1"/>
  <c r="AH3" i="144" s="1"/>
  <c r="AI4" i="126"/>
  <c r="AJ4" i="126"/>
  <c r="AK4" i="126"/>
  <c r="AK24" i="126" s="1"/>
  <c r="AK3" i="144" s="1"/>
  <c r="AL4" i="126"/>
  <c r="AM4" i="126"/>
  <c r="AN4" i="126"/>
  <c r="AN24" i="126" s="1"/>
  <c r="AN3" i="144" s="1"/>
  <c r="AO4" i="126"/>
  <c r="AO24" i="126" s="1"/>
  <c r="AO3" i="144" s="1"/>
  <c r="AP4" i="126"/>
  <c r="AP24" i="126" s="1"/>
  <c r="AP3" i="144" s="1"/>
  <c r="AQ4" i="126"/>
  <c r="AR4" i="126"/>
  <c r="AS4" i="126"/>
  <c r="AS24" i="126" s="1"/>
  <c r="AS3" i="144" s="1"/>
  <c r="AT4" i="126"/>
  <c r="AT24" i="126" s="1"/>
  <c r="AT3" i="144" s="1"/>
  <c r="AU4" i="126"/>
  <c r="AU24" i="126" s="1"/>
  <c r="AU3" i="144" s="1"/>
  <c r="AV4" i="126"/>
  <c r="AV24" i="126" s="1"/>
  <c r="AV3" i="144" s="1"/>
  <c r="AW4" i="126"/>
  <c r="AW24" i="126" s="1"/>
  <c r="AW3" i="144" s="1"/>
  <c r="AX4" i="126"/>
  <c r="AX24" i="126" s="1"/>
  <c r="AX3" i="144" s="1"/>
  <c r="AY4" i="126"/>
  <c r="AZ4" i="126"/>
  <c r="BA4" i="126"/>
  <c r="BA24" i="126" s="1"/>
  <c r="BA3" i="144" s="1"/>
  <c r="BB4" i="126"/>
  <c r="BB24" i="126" s="1"/>
  <c r="BB3" i="144" s="1"/>
  <c r="BC4" i="126"/>
  <c r="BC24" i="126" s="1"/>
  <c r="BC3" i="144" s="1"/>
  <c r="BD4" i="126"/>
  <c r="BD24" i="126" s="1"/>
  <c r="BD3" i="144" s="1"/>
  <c r="BE4" i="126"/>
  <c r="BE24" i="126" s="1"/>
  <c r="BE3" i="144" s="1"/>
  <c r="BF4" i="126"/>
  <c r="BG4" i="126"/>
  <c r="BH4" i="126"/>
  <c r="BI4" i="126"/>
  <c r="BI24" i="126" s="1"/>
  <c r="BI3" i="144" s="1"/>
  <c r="BJ4" i="126"/>
  <c r="BJ24" i="126" s="1"/>
  <c r="BJ3" i="144" s="1"/>
  <c r="BK4" i="126"/>
  <c r="BK24" i="126" s="1"/>
  <c r="BK3" i="144" s="1"/>
  <c r="BL4" i="126"/>
  <c r="BL24" i="126" s="1"/>
  <c r="BL3" i="144" s="1"/>
  <c r="BM4" i="126"/>
  <c r="BM24" i="126" s="1"/>
  <c r="BM3" i="144" s="1"/>
  <c r="BN4" i="126"/>
  <c r="BN24" i="126" s="1"/>
  <c r="BN3" i="144" s="1"/>
  <c r="BO4" i="126"/>
  <c r="BP4" i="126"/>
  <c r="BQ4" i="126"/>
  <c r="BQ24" i="126" s="1"/>
  <c r="BQ3" i="144" s="1"/>
  <c r="BR4" i="126"/>
  <c r="C5" i="126"/>
  <c r="C25" i="126" s="1"/>
  <c r="C4" i="144" s="1"/>
  <c r="D5" i="126"/>
  <c r="D25" i="126" s="1"/>
  <c r="D4" i="144" s="1"/>
  <c r="E5" i="126"/>
  <c r="E25" i="126" s="1"/>
  <c r="E4" i="144" s="1"/>
  <c r="F5" i="126"/>
  <c r="F25" i="126" s="1"/>
  <c r="F4" i="144" s="1"/>
  <c r="G5" i="126"/>
  <c r="H5" i="126"/>
  <c r="I5" i="126"/>
  <c r="I25" i="126" s="1"/>
  <c r="I4" i="144" s="1"/>
  <c r="J5" i="126"/>
  <c r="K5" i="126"/>
  <c r="K25" i="126" s="1"/>
  <c r="K4" i="144" s="1"/>
  <c r="L5" i="126"/>
  <c r="L25" i="126" s="1"/>
  <c r="L4" i="144" s="1"/>
  <c r="M5" i="126"/>
  <c r="M25" i="126" s="1"/>
  <c r="M4" i="144" s="1"/>
  <c r="N5" i="126"/>
  <c r="N25" i="126" s="1"/>
  <c r="N4" i="144" s="1"/>
  <c r="O5" i="126"/>
  <c r="P5" i="126"/>
  <c r="Q5" i="126"/>
  <c r="Q25" i="126" s="1"/>
  <c r="Q4" i="144" s="1"/>
  <c r="R5" i="126"/>
  <c r="S5" i="126"/>
  <c r="S25" i="126" s="1"/>
  <c r="S4" i="144" s="1"/>
  <c r="T5" i="126"/>
  <c r="T25" i="126" s="1"/>
  <c r="T4" i="144" s="1"/>
  <c r="U5" i="126"/>
  <c r="U25" i="126" s="1"/>
  <c r="U4" i="144" s="1"/>
  <c r="V5" i="126"/>
  <c r="V25" i="126" s="1"/>
  <c r="V4" i="144" s="1"/>
  <c r="W5" i="126"/>
  <c r="X5" i="126"/>
  <c r="Y5" i="126"/>
  <c r="Y25" i="126" s="1"/>
  <c r="Y4" i="144" s="1"/>
  <c r="Z5" i="126"/>
  <c r="AA5" i="126"/>
  <c r="AB5" i="126"/>
  <c r="AB25" i="126" s="1"/>
  <c r="AB4" i="144" s="1"/>
  <c r="AC5" i="126"/>
  <c r="AC25" i="126" s="1"/>
  <c r="AC4" i="144" s="1"/>
  <c r="AD5" i="126"/>
  <c r="AD25" i="126" s="1"/>
  <c r="AD4" i="144" s="1"/>
  <c r="AE5" i="126"/>
  <c r="AF5" i="126"/>
  <c r="AG5" i="126"/>
  <c r="AG25" i="126" s="1"/>
  <c r="AG4" i="144" s="1"/>
  <c r="AH5" i="126"/>
  <c r="AI5" i="126"/>
  <c r="AJ5" i="126"/>
  <c r="AJ25" i="126" s="1"/>
  <c r="AJ4" i="144" s="1"/>
  <c r="AK5" i="126"/>
  <c r="AK25" i="126" s="1"/>
  <c r="AK4" i="144" s="1"/>
  <c r="AL5" i="126"/>
  <c r="AM5" i="126"/>
  <c r="AN5" i="126"/>
  <c r="AO5" i="126"/>
  <c r="AO25" i="126" s="1"/>
  <c r="AO4" i="144" s="1"/>
  <c r="AP5" i="126"/>
  <c r="AP25" i="126" s="1"/>
  <c r="AP4" i="144" s="1"/>
  <c r="AQ5" i="126"/>
  <c r="AQ25" i="126" s="1"/>
  <c r="AQ4" i="144" s="1"/>
  <c r="AR5" i="126"/>
  <c r="AR25" i="126" s="1"/>
  <c r="AR4" i="144" s="1"/>
  <c r="AS5" i="126"/>
  <c r="AS25" i="126" s="1"/>
  <c r="AS4" i="144" s="1"/>
  <c r="AT5" i="126"/>
  <c r="AT25" i="126" s="1"/>
  <c r="AT4" i="144" s="1"/>
  <c r="AU5" i="126"/>
  <c r="AV5" i="126"/>
  <c r="AW5" i="126"/>
  <c r="AW25" i="126" s="1"/>
  <c r="AW4" i="144" s="1"/>
  <c r="AX5" i="126"/>
  <c r="AX25" i="126" s="1"/>
  <c r="AX4" i="144" s="1"/>
  <c r="AY5" i="126"/>
  <c r="AY25" i="126" s="1"/>
  <c r="AY4" i="144" s="1"/>
  <c r="AZ5" i="126"/>
  <c r="AZ25" i="126" s="1"/>
  <c r="AZ4" i="144" s="1"/>
  <c r="BA5" i="126"/>
  <c r="BA25" i="126" s="1"/>
  <c r="BA4" i="144" s="1"/>
  <c r="BB5" i="126"/>
  <c r="BB25" i="126" s="1"/>
  <c r="BB4" i="144" s="1"/>
  <c r="BC5" i="126"/>
  <c r="BD5" i="126"/>
  <c r="BE5" i="126"/>
  <c r="BE25" i="126" s="1"/>
  <c r="BE4" i="144" s="1"/>
  <c r="BF5" i="126"/>
  <c r="BF25" i="126" s="1"/>
  <c r="BF4" i="144" s="1"/>
  <c r="BG5" i="126"/>
  <c r="BG25" i="126" s="1"/>
  <c r="BG4" i="144" s="1"/>
  <c r="BH5" i="126"/>
  <c r="BH25" i="126" s="1"/>
  <c r="BH4" i="144" s="1"/>
  <c r="BI5" i="126"/>
  <c r="BI25" i="126" s="1"/>
  <c r="BI4" i="144" s="1"/>
  <c r="BJ5" i="126"/>
  <c r="BJ25" i="126" s="1"/>
  <c r="BJ4" i="144" s="1"/>
  <c r="BK5" i="126"/>
  <c r="BL5" i="126"/>
  <c r="BM5" i="126"/>
  <c r="BM25" i="126" s="1"/>
  <c r="BM4" i="144" s="1"/>
  <c r="BN5" i="126"/>
  <c r="BO5" i="126"/>
  <c r="BO25" i="126" s="1"/>
  <c r="BO4" i="144" s="1"/>
  <c r="BP5" i="126"/>
  <c r="BP25" i="126" s="1"/>
  <c r="BP4" i="144" s="1"/>
  <c r="BQ5" i="126"/>
  <c r="BQ25" i="126" s="1"/>
  <c r="BQ4" i="144" s="1"/>
  <c r="BR5" i="126"/>
  <c r="BR25" i="126" s="1"/>
  <c r="BR4" i="144" s="1"/>
  <c r="C7" i="126"/>
  <c r="D7" i="126"/>
  <c r="E7" i="126"/>
  <c r="E27" i="126" s="1"/>
  <c r="E6" i="144" s="1"/>
  <c r="F7" i="126"/>
  <c r="G7" i="126"/>
  <c r="G27" i="126" s="1"/>
  <c r="G6" i="144" s="1"/>
  <c r="H7" i="126"/>
  <c r="H27" i="126" s="1"/>
  <c r="H6" i="144" s="1"/>
  <c r="I7" i="126"/>
  <c r="I27" i="126" s="1"/>
  <c r="I6" i="144" s="1"/>
  <c r="J7" i="126"/>
  <c r="J27" i="126" s="1"/>
  <c r="J6" i="144" s="1"/>
  <c r="K7" i="126"/>
  <c r="L7" i="126"/>
  <c r="M7" i="126"/>
  <c r="M27" i="126" s="1"/>
  <c r="M6" i="144" s="1"/>
  <c r="N7" i="126"/>
  <c r="O7" i="126"/>
  <c r="P7" i="126"/>
  <c r="P27" i="126" s="1"/>
  <c r="P6" i="144" s="1"/>
  <c r="Q7" i="126"/>
  <c r="Q27" i="126" s="1"/>
  <c r="Q6" i="144" s="1"/>
  <c r="R7" i="126"/>
  <c r="R27" i="126" s="1"/>
  <c r="R6" i="144" s="1"/>
  <c r="S7" i="126"/>
  <c r="S27" i="126" s="1"/>
  <c r="S6" i="144" s="1"/>
  <c r="T7" i="126"/>
  <c r="U7" i="126"/>
  <c r="U27" i="126" s="1"/>
  <c r="U6" i="144" s="1"/>
  <c r="V7" i="126"/>
  <c r="W7" i="126"/>
  <c r="X7" i="126"/>
  <c r="X27" i="126" s="1"/>
  <c r="X6" i="144" s="1"/>
  <c r="Y7" i="126"/>
  <c r="Y27" i="126" s="1"/>
  <c r="Y6" i="144" s="1"/>
  <c r="Z7" i="126"/>
  <c r="Z27" i="126" s="1"/>
  <c r="Z6" i="144" s="1"/>
  <c r="AA7" i="126"/>
  <c r="AB7" i="126"/>
  <c r="AC7" i="126"/>
  <c r="AC27" i="126" s="1"/>
  <c r="AC6" i="144" s="1"/>
  <c r="AD7" i="126"/>
  <c r="AE7" i="126"/>
  <c r="AE27" i="126" s="1"/>
  <c r="AE6" i="144" s="1"/>
  <c r="AF7" i="126"/>
  <c r="AF27" i="126" s="1"/>
  <c r="AF6" i="144" s="1"/>
  <c r="AG7" i="126"/>
  <c r="AG27" i="126" s="1"/>
  <c r="AG6" i="144" s="1"/>
  <c r="AH7" i="126"/>
  <c r="AH27" i="126" s="1"/>
  <c r="AH6" i="144" s="1"/>
  <c r="AI7" i="126"/>
  <c r="AJ7" i="126"/>
  <c r="AK7" i="126"/>
  <c r="AK27" i="126" s="1"/>
  <c r="AK6" i="144" s="1"/>
  <c r="AL7" i="126"/>
  <c r="AL27" i="126" s="1"/>
  <c r="AL6" i="144" s="1"/>
  <c r="AM7" i="126"/>
  <c r="AM27" i="126" s="1"/>
  <c r="AM6" i="144" s="1"/>
  <c r="AN7" i="126"/>
  <c r="AN27" i="126" s="1"/>
  <c r="AN6" i="144" s="1"/>
  <c r="AO7" i="126"/>
  <c r="AO27" i="126" s="1"/>
  <c r="AO6" i="144" s="1"/>
  <c r="AP7" i="126"/>
  <c r="AP27" i="126" s="1"/>
  <c r="AP6" i="144" s="1"/>
  <c r="AQ7" i="126"/>
  <c r="AR7" i="126"/>
  <c r="AS7" i="126"/>
  <c r="AS27" i="126" s="1"/>
  <c r="AS6" i="144" s="1"/>
  <c r="AT7" i="126"/>
  <c r="AT27" i="126" s="1"/>
  <c r="AT6" i="144" s="1"/>
  <c r="AU7" i="126"/>
  <c r="AU27" i="126" s="1"/>
  <c r="AU6" i="144" s="1"/>
  <c r="AV7" i="126"/>
  <c r="AV27" i="126" s="1"/>
  <c r="AV6" i="144" s="1"/>
  <c r="AW7" i="126"/>
  <c r="AW27" i="126" s="1"/>
  <c r="AW6" i="144" s="1"/>
  <c r="AX7" i="126"/>
  <c r="AX27" i="126" s="1"/>
  <c r="AX6" i="144" s="1"/>
  <c r="AY7" i="126"/>
  <c r="AZ7" i="126"/>
  <c r="BA7" i="126"/>
  <c r="BA27" i="126" s="1"/>
  <c r="BA6" i="144" s="1"/>
  <c r="BB7" i="126"/>
  <c r="BB27" i="126" s="1"/>
  <c r="BB6" i="144" s="1"/>
  <c r="BC7" i="126"/>
  <c r="BC27" i="126" s="1"/>
  <c r="BC6" i="144" s="1"/>
  <c r="BD7" i="126"/>
  <c r="BD27" i="126" s="1"/>
  <c r="BD6" i="144" s="1"/>
  <c r="BE7" i="126"/>
  <c r="BE27" i="126" s="1"/>
  <c r="BE6" i="144" s="1"/>
  <c r="BF7" i="126"/>
  <c r="BF27" i="126" s="1"/>
  <c r="BF6" i="144" s="1"/>
  <c r="BG7" i="126"/>
  <c r="BH7" i="126"/>
  <c r="BI7" i="126"/>
  <c r="BI27" i="126" s="1"/>
  <c r="BI6" i="144" s="1"/>
  <c r="BJ7" i="126"/>
  <c r="BK7" i="126"/>
  <c r="BK27" i="126" s="1"/>
  <c r="BK6" i="144" s="1"/>
  <c r="BL7" i="126"/>
  <c r="BL27" i="126" s="1"/>
  <c r="BL6" i="144" s="1"/>
  <c r="BM7" i="126"/>
  <c r="BM27" i="126" s="1"/>
  <c r="BM6" i="144" s="1"/>
  <c r="BN7" i="126"/>
  <c r="BN27" i="126" s="1"/>
  <c r="BN6" i="144" s="1"/>
  <c r="BO7" i="126"/>
  <c r="BP7" i="126"/>
  <c r="BQ7" i="126"/>
  <c r="BQ27" i="126" s="1"/>
  <c r="BQ6" i="144" s="1"/>
  <c r="BR7" i="126"/>
  <c r="C24" i="126"/>
  <c r="C3" i="144" s="1"/>
  <c r="D24" i="126"/>
  <c r="D3" i="144" s="1"/>
  <c r="F24" i="126"/>
  <c r="F3" i="144" s="1"/>
  <c r="K24" i="126"/>
  <c r="K3" i="144" s="1"/>
  <c r="L24" i="126"/>
  <c r="L3" i="144" s="1"/>
  <c r="N24" i="126"/>
  <c r="N3" i="144" s="1"/>
  <c r="O24" i="126"/>
  <c r="O3" i="144" s="1"/>
  <c r="S24" i="126"/>
  <c r="S3" i="144" s="1"/>
  <c r="T24" i="126"/>
  <c r="T3" i="144" s="1"/>
  <c r="V24" i="126"/>
  <c r="V3" i="144" s="1"/>
  <c r="AA24" i="126"/>
  <c r="AA3" i="144" s="1"/>
  <c r="AB24" i="126"/>
  <c r="AB3" i="144" s="1"/>
  <c r="AD24" i="126"/>
  <c r="AD3" i="144" s="1"/>
  <c r="AE24" i="126"/>
  <c r="AE3" i="144" s="1"/>
  <c r="AI24" i="126"/>
  <c r="AI3" i="144" s="1"/>
  <c r="AJ24" i="126"/>
  <c r="AJ3" i="144" s="1"/>
  <c r="AL24" i="126"/>
  <c r="AL3" i="144" s="1"/>
  <c r="AM24" i="126"/>
  <c r="AM3" i="144" s="1"/>
  <c r="AQ24" i="126"/>
  <c r="AQ3" i="144" s="1"/>
  <c r="AR24" i="126"/>
  <c r="AR3" i="144" s="1"/>
  <c r="AY24" i="126"/>
  <c r="AY3" i="144" s="1"/>
  <c r="AZ24" i="126"/>
  <c r="AZ3" i="144" s="1"/>
  <c r="BF24" i="126"/>
  <c r="BF3" i="144" s="1"/>
  <c r="BG24" i="126"/>
  <c r="BG3" i="144" s="1"/>
  <c r="BH24" i="126"/>
  <c r="BH3" i="144" s="1"/>
  <c r="BO24" i="126"/>
  <c r="BO3" i="144" s="1"/>
  <c r="BP24" i="126"/>
  <c r="BP3" i="144" s="1"/>
  <c r="BR24" i="126"/>
  <c r="BR3" i="144" s="1"/>
  <c r="G25" i="126"/>
  <c r="G4" i="144" s="1"/>
  <c r="H25" i="126"/>
  <c r="H4" i="144" s="1"/>
  <c r="J25" i="126"/>
  <c r="J4" i="144" s="1"/>
  <c r="O25" i="126"/>
  <c r="O4" i="144" s="1"/>
  <c r="P25" i="126"/>
  <c r="P4" i="144" s="1"/>
  <c r="R25" i="126"/>
  <c r="R4" i="144" s="1"/>
  <c r="W25" i="126"/>
  <c r="W4" i="144" s="1"/>
  <c r="X25" i="126"/>
  <c r="X4" i="144" s="1"/>
  <c r="Z25" i="126"/>
  <c r="Z4" i="144" s="1"/>
  <c r="AA25" i="126"/>
  <c r="AA4" i="144" s="1"/>
  <c r="AE25" i="126"/>
  <c r="AE4" i="144" s="1"/>
  <c r="AF25" i="126"/>
  <c r="AF4" i="144" s="1"/>
  <c r="AH25" i="126"/>
  <c r="AH4" i="144" s="1"/>
  <c r="AI25" i="126"/>
  <c r="AI4" i="144" s="1"/>
  <c r="AL25" i="126"/>
  <c r="AL4" i="144" s="1"/>
  <c r="AM25" i="126"/>
  <c r="AM4" i="144" s="1"/>
  <c r="AN25" i="126"/>
  <c r="AN4" i="144" s="1"/>
  <c r="AU25" i="126"/>
  <c r="AU4" i="144" s="1"/>
  <c r="AV25" i="126"/>
  <c r="AV4" i="144" s="1"/>
  <c r="BC25" i="126"/>
  <c r="BC4" i="144" s="1"/>
  <c r="BD25" i="126"/>
  <c r="BD4" i="144" s="1"/>
  <c r="BK25" i="126"/>
  <c r="BK4" i="144" s="1"/>
  <c r="BL25" i="126"/>
  <c r="BL4" i="144" s="1"/>
  <c r="BN25" i="126"/>
  <c r="BN4" i="144" s="1"/>
  <c r="C27" i="126"/>
  <c r="C6" i="144" s="1"/>
  <c r="D27" i="126"/>
  <c r="D6" i="144" s="1"/>
  <c r="F27" i="126"/>
  <c r="F6" i="144" s="1"/>
  <c r="K27" i="126"/>
  <c r="K6" i="144" s="1"/>
  <c r="L27" i="126"/>
  <c r="L6" i="144" s="1"/>
  <c r="N27" i="126"/>
  <c r="N6" i="144" s="1"/>
  <c r="O27" i="126"/>
  <c r="O6" i="144" s="1"/>
  <c r="T27" i="126"/>
  <c r="T6" i="144" s="1"/>
  <c r="V27" i="126"/>
  <c r="V6" i="144" s="1"/>
  <c r="W27" i="126"/>
  <c r="W6" i="144" s="1"/>
  <c r="AA27" i="126"/>
  <c r="AA6" i="144" s="1"/>
  <c r="AB27" i="126"/>
  <c r="AB6" i="144" s="1"/>
  <c r="AD27" i="126"/>
  <c r="AD6" i="144" s="1"/>
  <c r="AI27" i="126"/>
  <c r="AI6" i="144" s="1"/>
  <c r="AJ27" i="126"/>
  <c r="AJ6" i="144" s="1"/>
  <c r="AQ27" i="126"/>
  <c r="AQ6" i="144" s="1"/>
  <c r="AR27" i="126"/>
  <c r="AR6" i="144" s="1"/>
  <c r="AY27" i="126"/>
  <c r="AY6" i="144" s="1"/>
  <c r="AZ27" i="126"/>
  <c r="AZ6" i="144" s="1"/>
  <c r="BG27" i="126"/>
  <c r="BG6" i="144" s="1"/>
  <c r="BH27" i="126"/>
  <c r="BH6" i="144" s="1"/>
  <c r="BJ27" i="126"/>
  <c r="BJ6" i="144" s="1"/>
  <c r="BO27" i="126"/>
  <c r="BO6" i="144" s="1"/>
  <c r="BP27" i="126"/>
  <c r="BP6" i="144" s="1"/>
  <c r="BR27" i="126"/>
  <c r="BR6" i="144" s="1"/>
  <c r="BR4" i="80"/>
  <c r="BR24" i="80" s="1"/>
  <c r="BR5" i="80"/>
  <c r="BR7" i="80"/>
  <c r="BR25" i="80"/>
  <c r="BR27" i="80"/>
  <c r="C4" i="80"/>
  <c r="D4" i="80"/>
  <c r="E4" i="80"/>
  <c r="E24" i="80" s="1"/>
  <c r="F4" i="80"/>
  <c r="F24" i="80" s="1"/>
  <c r="G4" i="80"/>
  <c r="G24" i="80" s="1"/>
  <c r="H4" i="80"/>
  <c r="H24" i="80" s="1"/>
  <c r="I4" i="80"/>
  <c r="I24" i="80" s="1"/>
  <c r="J4" i="80"/>
  <c r="J24" i="80" s="1"/>
  <c r="K4" i="80"/>
  <c r="L4" i="80"/>
  <c r="M4" i="80"/>
  <c r="M24" i="80" s="1"/>
  <c r="N4" i="80"/>
  <c r="N24" i="80" s="1"/>
  <c r="O4" i="80"/>
  <c r="O24" i="80" s="1"/>
  <c r="P4" i="80"/>
  <c r="P24" i="80" s="1"/>
  <c r="Q4" i="80"/>
  <c r="Q24" i="80" s="1"/>
  <c r="R4" i="80"/>
  <c r="R24" i="80" s="1"/>
  <c r="S4" i="80"/>
  <c r="T4" i="80"/>
  <c r="U4" i="80"/>
  <c r="U24" i="80" s="1"/>
  <c r="V4" i="80"/>
  <c r="W4" i="80"/>
  <c r="W24" i="80" s="1"/>
  <c r="X4" i="80"/>
  <c r="X24" i="80" s="1"/>
  <c r="Y4" i="80"/>
  <c r="Y24" i="80" s="1"/>
  <c r="Z4" i="80"/>
  <c r="Z24" i="80" s="1"/>
  <c r="AA4" i="80"/>
  <c r="AB4" i="80"/>
  <c r="AC4" i="80"/>
  <c r="AC24" i="80" s="1"/>
  <c r="AD4" i="80"/>
  <c r="AD24" i="80" s="1"/>
  <c r="AE4" i="80"/>
  <c r="AE24" i="80" s="1"/>
  <c r="AF4" i="80"/>
  <c r="AF24" i="80" s="1"/>
  <c r="AG4" i="80"/>
  <c r="AG24" i="80" s="1"/>
  <c r="AH4" i="80"/>
  <c r="AH24" i="80" s="1"/>
  <c r="AI4" i="80"/>
  <c r="AJ4" i="80"/>
  <c r="AK4" i="80"/>
  <c r="AK24" i="80" s="1"/>
  <c r="AL4" i="80"/>
  <c r="AM4" i="80"/>
  <c r="AN4" i="80"/>
  <c r="AN24" i="80" s="1"/>
  <c r="AO4" i="80"/>
  <c r="AO24" i="80" s="1"/>
  <c r="AP4" i="80"/>
  <c r="AP24" i="80" s="1"/>
  <c r="AQ4" i="80"/>
  <c r="AR4" i="80"/>
  <c r="AS4" i="80"/>
  <c r="AS24" i="80" s="1"/>
  <c r="AT4" i="80"/>
  <c r="AU4" i="80"/>
  <c r="AU24" i="80" s="1"/>
  <c r="AV4" i="80"/>
  <c r="AV24" i="80" s="1"/>
  <c r="AW4" i="80"/>
  <c r="AW24" i="80" s="1"/>
  <c r="AX4" i="80"/>
  <c r="AX24" i="80" s="1"/>
  <c r="AY4" i="80"/>
  <c r="AZ4" i="80"/>
  <c r="BA4" i="80"/>
  <c r="BA24" i="80" s="1"/>
  <c r="BB4" i="80"/>
  <c r="BB24" i="80" s="1"/>
  <c r="BC4" i="80"/>
  <c r="BC24" i="80" s="1"/>
  <c r="BD4" i="80"/>
  <c r="BD24" i="80" s="1"/>
  <c r="BE4" i="80"/>
  <c r="BE24" i="80" s="1"/>
  <c r="BF4" i="80"/>
  <c r="BF24" i="80" s="1"/>
  <c r="BG4" i="80"/>
  <c r="BH4" i="80"/>
  <c r="BI4" i="80"/>
  <c r="BI24" i="80" s="1"/>
  <c r="BJ4" i="80"/>
  <c r="BJ24" i="80" s="1"/>
  <c r="BK4" i="80"/>
  <c r="BK24" i="80" s="1"/>
  <c r="BL4" i="80"/>
  <c r="BL24" i="80" s="1"/>
  <c r="BM4" i="80"/>
  <c r="BM24" i="80" s="1"/>
  <c r="BN4" i="80"/>
  <c r="BN24" i="80" s="1"/>
  <c r="BO4" i="80"/>
  <c r="BP4" i="80"/>
  <c r="BQ4" i="80"/>
  <c r="BQ24" i="80" s="1"/>
  <c r="C5" i="80"/>
  <c r="C25" i="80" s="1"/>
  <c r="D5" i="80"/>
  <c r="E5" i="80"/>
  <c r="E25" i="80" s="1"/>
  <c r="F5" i="80"/>
  <c r="F25" i="80" s="1"/>
  <c r="G5" i="80"/>
  <c r="G25" i="80" s="1"/>
  <c r="H5" i="80"/>
  <c r="I5" i="80"/>
  <c r="J5" i="80"/>
  <c r="J25" i="80" s="1"/>
  <c r="K5" i="80"/>
  <c r="K25" i="80" s="1"/>
  <c r="L5" i="80"/>
  <c r="L25" i="80" s="1"/>
  <c r="M5" i="80"/>
  <c r="M25" i="80" s="1"/>
  <c r="N5" i="80"/>
  <c r="N25" i="80" s="1"/>
  <c r="O5" i="80"/>
  <c r="O25" i="80" s="1"/>
  <c r="P5" i="80"/>
  <c r="Q5" i="80"/>
  <c r="R5" i="80"/>
  <c r="R25" i="80" s="1"/>
  <c r="S5" i="80"/>
  <c r="S25" i="80" s="1"/>
  <c r="T5" i="80"/>
  <c r="T25" i="80" s="1"/>
  <c r="U5" i="80"/>
  <c r="U25" i="80" s="1"/>
  <c r="V5" i="80"/>
  <c r="V25" i="80" s="1"/>
  <c r="W5" i="80"/>
  <c r="X5" i="80"/>
  <c r="Y5" i="80"/>
  <c r="Z5" i="80"/>
  <c r="Z25" i="80" s="1"/>
  <c r="AA5" i="80"/>
  <c r="AB5" i="80"/>
  <c r="AB25" i="80" s="1"/>
  <c r="AC5" i="80"/>
  <c r="AC25" i="80" s="1"/>
  <c r="AD5" i="80"/>
  <c r="AD25" i="80" s="1"/>
  <c r="AE5" i="80"/>
  <c r="AE25" i="80" s="1"/>
  <c r="AF5" i="80"/>
  <c r="AG5" i="80"/>
  <c r="AH5" i="80"/>
  <c r="AH25" i="80" s="1"/>
  <c r="AI5" i="80"/>
  <c r="AJ5" i="80"/>
  <c r="AK5" i="80"/>
  <c r="AL5" i="80"/>
  <c r="AL25" i="80" s="1"/>
  <c r="AM5" i="80"/>
  <c r="AM25" i="80" s="1"/>
  <c r="AN5" i="80"/>
  <c r="AO5" i="80"/>
  <c r="AP5" i="80"/>
  <c r="AP25" i="80" s="1"/>
  <c r="AQ5" i="80"/>
  <c r="AQ25" i="80" s="1"/>
  <c r="AR5" i="80"/>
  <c r="AR25" i="80" s="1"/>
  <c r="AS5" i="80"/>
  <c r="AS25" i="80" s="1"/>
  <c r="AT5" i="80"/>
  <c r="AT25" i="80" s="1"/>
  <c r="AU5" i="80"/>
  <c r="AU25" i="80" s="1"/>
  <c r="AV5" i="80"/>
  <c r="AW5" i="80"/>
  <c r="AX5" i="80"/>
  <c r="AX25" i="80" s="1"/>
  <c r="AY5" i="80"/>
  <c r="AZ5" i="80"/>
  <c r="AZ25" i="80" s="1"/>
  <c r="BA5" i="80"/>
  <c r="BA25" i="80" s="1"/>
  <c r="BB5" i="80"/>
  <c r="BB25" i="80" s="1"/>
  <c r="BC5" i="80"/>
  <c r="BC25" i="80" s="1"/>
  <c r="BD5" i="80"/>
  <c r="BE5" i="80"/>
  <c r="BF5" i="80"/>
  <c r="BF25" i="80" s="1"/>
  <c r="BG5" i="80"/>
  <c r="BH5" i="80"/>
  <c r="BH25" i="80" s="1"/>
  <c r="BI5" i="80"/>
  <c r="BI25" i="80" s="1"/>
  <c r="BJ5" i="80"/>
  <c r="BJ25" i="80" s="1"/>
  <c r="BK5" i="80"/>
  <c r="BK25" i="80" s="1"/>
  <c r="BL5" i="80"/>
  <c r="BM5" i="80"/>
  <c r="BN5" i="80"/>
  <c r="BN25" i="80" s="1"/>
  <c r="BO5" i="80"/>
  <c r="BO25" i="80" s="1"/>
  <c r="BP5" i="80"/>
  <c r="BQ5" i="80"/>
  <c r="C7" i="80"/>
  <c r="D7" i="80"/>
  <c r="D27" i="80" s="1"/>
  <c r="E7" i="80"/>
  <c r="F7" i="80"/>
  <c r="G7" i="80"/>
  <c r="G27" i="80" s="1"/>
  <c r="H7" i="80"/>
  <c r="H27" i="80" s="1"/>
  <c r="I7" i="80"/>
  <c r="I27" i="80" s="1"/>
  <c r="J7" i="80"/>
  <c r="J27" i="80" s="1"/>
  <c r="K7" i="80"/>
  <c r="K27" i="80" s="1"/>
  <c r="L7" i="80"/>
  <c r="L27" i="80" s="1"/>
  <c r="M7" i="80"/>
  <c r="N7" i="80"/>
  <c r="O7" i="80"/>
  <c r="O27" i="80" s="1"/>
  <c r="P7" i="80"/>
  <c r="P27" i="80" s="1"/>
  <c r="Q7" i="80"/>
  <c r="Q27" i="80" s="1"/>
  <c r="R7" i="80"/>
  <c r="R27" i="80" s="1"/>
  <c r="S7" i="80"/>
  <c r="S27" i="80" s="1"/>
  <c r="T7" i="80"/>
  <c r="T27" i="80" s="1"/>
  <c r="U7" i="80"/>
  <c r="V7" i="80"/>
  <c r="W7" i="80"/>
  <c r="W27" i="80" s="1"/>
  <c r="X7" i="80"/>
  <c r="Y7" i="80"/>
  <c r="Y27" i="80" s="1"/>
  <c r="Z7" i="80"/>
  <c r="Z27" i="80" s="1"/>
  <c r="AA7" i="80"/>
  <c r="AA27" i="80" s="1"/>
  <c r="AB7" i="80"/>
  <c r="AB27" i="80" s="1"/>
  <c r="AC7" i="80"/>
  <c r="AD7" i="80"/>
  <c r="AE7" i="80"/>
  <c r="AE27" i="80" s="1"/>
  <c r="AF7" i="80"/>
  <c r="AF27" i="80" s="1"/>
  <c r="AG7" i="80"/>
  <c r="AG27" i="80" s="1"/>
  <c r="AH7" i="80"/>
  <c r="AH27" i="80" s="1"/>
  <c r="AI7" i="80"/>
  <c r="AI27" i="80" s="1"/>
  <c r="AJ7" i="80"/>
  <c r="AJ27" i="80" s="1"/>
  <c r="AK7" i="80"/>
  <c r="AL7" i="80"/>
  <c r="AM7" i="80"/>
  <c r="AM27" i="80" s="1"/>
  <c r="AN7" i="80"/>
  <c r="AO7" i="80"/>
  <c r="AO27" i="80" s="1"/>
  <c r="AP7" i="80"/>
  <c r="AP27" i="80" s="1"/>
  <c r="AQ7" i="80"/>
  <c r="AQ27" i="80" s="1"/>
  <c r="AR7" i="80"/>
  <c r="AR27" i="80" s="1"/>
  <c r="AS7" i="80"/>
  <c r="AT7" i="80"/>
  <c r="AU7" i="80"/>
  <c r="AU27" i="80" s="1"/>
  <c r="AV7" i="80"/>
  <c r="AW7" i="80"/>
  <c r="AW27" i="80" s="1"/>
  <c r="AX7" i="80"/>
  <c r="AX27" i="80" s="1"/>
  <c r="AY7" i="80"/>
  <c r="AY27" i="80" s="1"/>
  <c r="AZ7" i="80"/>
  <c r="AZ27" i="80" s="1"/>
  <c r="BA7" i="80"/>
  <c r="BB7" i="80"/>
  <c r="BC7" i="80"/>
  <c r="BC27" i="80" s="1"/>
  <c r="BD7" i="80"/>
  <c r="BE7" i="80"/>
  <c r="BE27" i="80" s="1"/>
  <c r="BF7" i="80"/>
  <c r="BF27" i="80" s="1"/>
  <c r="BG7" i="80"/>
  <c r="BG27" i="80" s="1"/>
  <c r="BH7" i="80"/>
  <c r="BH27" i="80" s="1"/>
  <c r="BI7" i="80"/>
  <c r="BJ7" i="80"/>
  <c r="BK7" i="80"/>
  <c r="BK27" i="80" s="1"/>
  <c r="BL7" i="80"/>
  <c r="BL27" i="80" s="1"/>
  <c r="BM7" i="80"/>
  <c r="BM27" i="80" s="1"/>
  <c r="BN7" i="80"/>
  <c r="BO7" i="80"/>
  <c r="BP7" i="80"/>
  <c r="BQ7" i="80"/>
  <c r="C24" i="80"/>
  <c r="D24" i="80"/>
  <c r="K24" i="80"/>
  <c r="L24" i="80"/>
  <c r="S24" i="80"/>
  <c r="T24" i="80"/>
  <c r="V24" i="80"/>
  <c r="AA24" i="80"/>
  <c r="AB24" i="80"/>
  <c r="AI24" i="80"/>
  <c r="AJ24" i="80"/>
  <c r="AL24" i="80"/>
  <c r="AM24" i="80"/>
  <c r="AQ24" i="80"/>
  <c r="AR24" i="80"/>
  <c r="AT24" i="80"/>
  <c r="AY24" i="80"/>
  <c r="AZ24" i="80"/>
  <c r="BG24" i="80"/>
  <c r="BH24" i="80"/>
  <c r="BO24" i="80"/>
  <c r="BP24" i="80"/>
  <c r="D25" i="80"/>
  <c r="H25" i="80"/>
  <c r="I25" i="80"/>
  <c r="P25" i="80"/>
  <c r="Q25" i="80"/>
  <c r="W25" i="80"/>
  <c r="X25" i="80"/>
  <c r="Y25" i="80"/>
  <c r="AA25" i="80"/>
  <c r="AF25" i="80"/>
  <c r="AG25" i="80"/>
  <c r="AI25" i="80"/>
  <c r="AJ25" i="80"/>
  <c r="AK25" i="80"/>
  <c r="AN25" i="80"/>
  <c r="AO25" i="80"/>
  <c r="AV25" i="80"/>
  <c r="AW25" i="80"/>
  <c r="AY25" i="80"/>
  <c r="BD25" i="80"/>
  <c r="BE25" i="80"/>
  <c r="BG25" i="80"/>
  <c r="BL25" i="80"/>
  <c r="BM25" i="80"/>
  <c r="BP25" i="80"/>
  <c r="BQ25" i="80"/>
  <c r="C27" i="80"/>
  <c r="E27" i="80"/>
  <c r="F27" i="80"/>
  <c r="M27" i="80"/>
  <c r="N27" i="80"/>
  <c r="U27" i="80"/>
  <c r="V27" i="80"/>
  <c r="X27" i="80"/>
  <c r="AC27" i="80"/>
  <c r="AD27" i="80"/>
  <c r="AK27" i="80"/>
  <c r="AL27" i="80"/>
  <c r="AN27" i="80"/>
  <c r="AS27" i="80"/>
  <c r="AT27" i="80"/>
  <c r="AV27" i="80"/>
  <c r="BA27" i="80"/>
  <c r="BB27" i="80"/>
  <c r="BD27" i="80"/>
  <c r="BI27" i="80"/>
  <c r="BJ27" i="80"/>
  <c r="BN27" i="80"/>
  <c r="BO27" i="80"/>
  <c r="BP27" i="80"/>
  <c r="BQ27" i="80"/>
  <c r="I13" i="54"/>
  <c r="I13" i="126" s="1"/>
  <c r="I33" i="126" s="1"/>
  <c r="I12" i="144" s="1"/>
  <c r="I14" i="54" l="1"/>
  <c r="I13" i="189"/>
  <c r="I13" i="186"/>
  <c r="I33" i="186" s="1"/>
  <c r="I13" i="187" s="1"/>
  <c r="I13" i="157"/>
  <c r="I13" i="166"/>
  <c r="I33" i="166" s="1"/>
  <c r="I13" i="164"/>
  <c r="I33" i="164" s="1"/>
  <c r="I13" i="163"/>
  <c r="I33" i="163" s="1"/>
  <c r="I12" i="165" s="1"/>
  <c r="I13" i="145"/>
  <c r="I33" i="145" s="1"/>
  <c r="I13" i="80"/>
  <c r="I33" i="80" s="1"/>
  <c r="AQ27" i="157"/>
  <c r="AQ7" i="188"/>
  <c r="AM7" i="188"/>
  <c r="AM27" i="157"/>
  <c r="AI27" i="157"/>
  <c r="AI7" i="188"/>
  <c r="AE7" i="188"/>
  <c r="AE27" i="157"/>
  <c r="AA7" i="188"/>
  <c r="AA27" i="157"/>
  <c r="W7" i="188"/>
  <c r="W27" i="157"/>
  <c r="S7" i="188"/>
  <c r="S27" i="157"/>
  <c r="O7" i="188"/>
  <c r="O27" i="157"/>
  <c r="K27" i="157"/>
  <c r="K7" i="188"/>
  <c r="G7" i="188"/>
  <c r="G27" i="157"/>
  <c r="C27" i="157"/>
  <c r="C7" i="188"/>
  <c r="AO5" i="188"/>
  <c r="AO25" i="157"/>
  <c r="AK5" i="188"/>
  <c r="AK25" i="157"/>
  <c r="AG5" i="188"/>
  <c r="AG25" i="157"/>
  <c r="AC5" i="188"/>
  <c r="AC25" i="157"/>
  <c r="Y5" i="188"/>
  <c r="Y25" i="157"/>
  <c r="U25" i="157"/>
  <c r="U5" i="188"/>
  <c r="Q5" i="188"/>
  <c r="Q25" i="157"/>
  <c r="M25" i="157"/>
  <c r="M5" i="188"/>
  <c r="E5" i="188"/>
  <c r="E25" i="157"/>
  <c r="AQ4" i="188"/>
  <c r="AQ24" i="157"/>
  <c r="AM4" i="188"/>
  <c r="AM24" i="157"/>
  <c r="AI4" i="188"/>
  <c r="AI24" i="157"/>
  <c r="AE24" i="157"/>
  <c r="AE4" i="188"/>
  <c r="AA4" i="188"/>
  <c r="AA24" i="157"/>
  <c r="W24" i="157"/>
  <c r="W4" i="188"/>
  <c r="S4" i="188"/>
  <c r="S24" i="157"/>
  <c r="O4" i="188"/>
  <c r="O24" i="157"/>
  <c r="K4" i="188"/>
  <c r="K24" i="157"/>
  <c r="G4" i="188"/>
  <c r="G24" i="157"/>
  <c r="C4" i="188"/>
  <c r="C24" i="157"/>
  <c r="AL27" i="157"/>
  <c r="AL7" i="188"/>
  <c r="AH27" i="157"/>
  <c r="AH7" i="188"/>
  <c r="AD27" i="157"/>
  <c r="AD7" i="188"/>
  <c r="V27" i="157"/>
  <c r="V7" i="188"/>
  <c r="N27" i="157"/>
  <c r="N7" i="188"/>
  <c r="F27" i="157"/>
  <c r="F7" i="188"/>
  <c r="AR25" i="157"/>
  <c r="AR5" i="188"/>
  <c r="AN25" i="157"/>
  <c r="AN5" i="188"/>
  <c r="AF25" i="157"/>
  <c r="AF5" i="188"/>
  <c r="X25" i="157"/>
  <c r="X5" i="188"/>
  <c r="P25" i="157"/>
  <c r="P5" i="188"/>
  <c r="H25" i="157"/>
  <c r="H5" i="188"/>
  <c r="AP24" i="157"/>
  <c r="AP4" i="188"/>
  <c r="AH24" i="157"/>
  <c r="AH4" i="188"/>
  <c r="Z24" i="157"/>
  <c r="Z4" i="188"/>
  <c r="V24" i="157"/>
  <c r="V4" i="188"/>
  <c r="R24" i="157"/>
  <c r="R4" i="188"/>
  <c r="J24" i="157"/>
  <c r="J4" i="188"/>
  <c r="AK27" i="157"/>
  <c r="AK7" i="188"/>
  <c r="AG27" i="157"/>
  <c r="AG7" i="188"/>
  <c r="AC27" i="157"/>
  <c r="AC7" i="188"/>
  <c r="U27" i="157"/>
  <c r="U7" i="188"/>
  <c r="M27" i="157"/>
  <c r="M7" i="188"/>
  <c r="E27" i="157"/>
  <c r="E7" i="188"/>
  <c r="AQ25" i="157"/>
  <c r="AQ5" i="188"/>
  <c r="AM25" i="157"/>
  <c r="AM5" i="188"/>
  <c r="AE25" i="157"/>
  <c r="AE5" i="188"/>
  <c r="W25" i="157"/>
  <c r="W5" i="188"/>
  <c r="O25" i="157"/>
  <c r="O5" i="188"/>
  <c r="K25" i="157"/>
  <c r="K5" i="188"/>
  <c r="G25" i="157"/>
  <c r="G5" i="188"/>
  <c r="AO24" i="157"/>
  <c r="AO4" i="188"/>
  <c r="AG24" i="157"/>
  <c r="AG4" i="188"/>
  <c r="Y24" i="157"/>
  <c r="Y4" i="188"/>
  <c r="U24" i="157"/>
  <c r="U4" i="188"/>
  <c r="Q24" i="157"/>
  <c r="Q4" i="188"/>
  <c r="I24" i="157"/>
  <c r="I4" i="188"/>
  <c r="AR27" i="157"/>
  <c r="AR7" i="188"/>
  <c r="AJ27" i="157"/>
  <c r="AJ7" i="188"/>
  <c r="L27" i="157"/>
  <c r="L7" i="188"/>
  <c r="D27" i="157"/>
  <c r="D7" i="188"/>
  <c r="V25" i="157"/>
  <c r="V5" i="188"/>
  <c r="N25" i="157"/>
  <c r="N5" i="188"/>
  <c r="AF24" i="157"/>
  <c r="AF4" i="188"/>
  <c r="X24" i="157"/>
  <c r="X4" i="188"/>
  <c r="L5" i="188"/>
  <c r="I10" i="54"/>
  <c r="I19" i="54"/>
  <c r="I8" i="54"/>
  <c r="I11" i="54" l="1"/>
  <c r="I10" i="189"/>
  <c r="I10" i="186"/>
  <c r="I30" i="186" s="1"/>
  <c r="I10" i="187" s="1"/>
  <c r="I10" i="157"/>
  <c r="I10" i="166"/>
  <c r="I30" i="166" s="1"/>
  <c r="I10" i="164"/>
  <c r="I30" i="164" s="1"/>
  <c r="I10" i="145"/>
  <c r="I30" i="145" s="1"/>
  <c r="I10" i="163"/>
  <c r="I30" i="163" s="1"/>
  <c r="I9" i="165" s="1"/>
  <c r="I10" i="126"/>
  <c r="I30" i="126" s="1"/>
  <c r="I9" i="144" s="1"/>
  <c r="I10" i="80"/>
  <c r="I30" i="80" s="1"/>
  <c r="I13" i="188"/>
  <c r="I33" i="157"/>
  <c r="I22" i="54"/>
  <c r="I8" i="189"/>
  <c r="I8" i="186"/>
  <c r="I28" i="186" s="1"/>
  <c r="I8" i="187" s="1"/>
  <c r="I8" i="166"/>
  <c r="I28" i="166" s="1"/>
  <c r="I8" i="157"/>
  <c r="I8" i="164"/>
  <c r="I28" i="164" s="1"/>
  <c r="I8" i="145"/>
  <c r="I28" i="145" s="1"/>
  <c r="I8" i="163"/>
  <c r="I28" i="163" s="1"/>
  <c r="I7" i="165" s="1"/>
  <c r="I8" i="80"/>
  <c r="I28" i="80" s="1"/>
  <c r="I8" i="126"/>
  <c r="I28" i="126" s="1"/>
  <c r="I7" i="144" s="1"/>
  <c r="I20" i="54"/>
  <c r="I19" i="189"/>
  <c r="I19" i="186"/>
  <c r="I39" i="186" s="1"/>
  <c r="I19" i="187" s="1"/>
  <c r="I19" i="157"/>
  <c r="I19" i="166"/>
  <c r="I39" i="166" s="1"/>
  <c r="I19" i="164"/>
  <c r="I39" i="164" s="1"/>
  <c r="I19" i="163"/>
  <c r="I39" i="163" s="1"/>
  <c r="I18" i="165" s="1"/>
  <c r="I19" i="145"/>
  <c r="I39" i="145" s="1"/>
  <c r="I19" i="126"/>
  <c r="I39" i="126" s="1"/>
  <c r="I18" i="144" s="1"/>
  <c r="I19" i="80"/>
  <c r="I39" i="80" s="1"/>
  <c r="I16" i="54"/>
  <c r="I14" i="189"/>
  <c r="I14" i="186"/>
  <c r="I34" i="186" s="1"/>
  <c r="I14" i="187" s="1"/>
  <c r="I14" i="157"/>
  <c r="I14" i="166"/>
  <c r="I34" i="166" s="1"/>
  <c r="I14" i="164"/>
  <c r="I34" i="164" s="1"/>
  <c r="I14" i="145"/>
  <c r="I34" i="145" s="1"/>
  <c r="I14" i="163"/>
  <c r="I34" i="163" s="1"/>
  <c r="I13" i="165" s="1"/>
  <c r="I14" i="80"/>
  <c r="I34" i="80" s="1"/>
  <c r="I14" i="126"/>
  <c r="I34" i="126" s="1"/>
  <c r="I13" i="144" s="1"/>
  <c r="B4" i="189"/>
  <c r="B5" i="189"/>
  <c r="B4" i="186"/>
  <c r="B24" i="186" s="1"/>
  <c r="B4" i="187" s="1"/>
  <c r="B5" i="186"/>
  <c r="B25" i="186" s="1"/>
  <c r="B5" i="187" s="1"/>
  <c r="B4" i="157"/>
  <c r="B4" i="188" s="1"/>
  <c r="B5" i="157"/>
  <c r="B25" i="157" s="1"/>
  <c r="B7" i="157"/>
  <c r="B4" i="166"/>
  <c r="B24" i="166" s="1"/>
  <c r="B5" i="166"/>
  <c r="B25" i="166" s="1"/>
  <c r="B4" i="163"/>
  <c r="B24" i="163" s="1"/>
  <c r="B5" i="163"/>
  <c r="B25" i="163" s="1"/>
  <c r="B4" i="164"/>
  <c r="B24" i="164" s="1"/>
  <c r="B3" i="165" s="1"/>
  <c r="B5" i="164"/>
  <c r="B25" i="164" s="1"/>
  <c r="B4" i="165" s="1"/>
  <c r="B4" i="145"/>
  <c r="B24" i="145" s="1"/>
  <c r="B5" i="145"/>
  <c r="B25" i="145" s="1"/>
  <c r="B4" i="126"/>
  <c r="B24" i="126" s="1"/>
  <c r="B3" i="144" s="1"/>
  <c r="B5" i="126"/>
  <c r="B25" i="126" s="1"/>
  <c r="B4" i="144" s="1"/>
  <c r="B4" i="80"/>
  <c r="B24" i="80" s="1"/>
  <c r="B5" i="80"/>
  <c r="B25" i="80" s="1"/>
  <c r="C4" i="190"/>
  <c r="C24" i="190" s="1"/>
  <c r="D4" i="190"/>
  <c r="D24" i="190" s="1"/>
  <c r="E4" i="190"/>
  <c r="E24" i="190" s="1"/>
  <c r="F4" i="190"/>
  <c r="G4" i="190"/>
  <c r="G24" i="190" s="1"/>
  <c r="H4" i="190"/>
  <c r="H24" i="190" s="1"/>
  <c r="I4" i="190"/>
  <c r="I24" i="190" s="1"/>
  <c r="C5" i="190"/>
  <c r="C25" i="190" s="1"/>
  <c r="D5" i="190"/>
  <c r="D25" i="190" s="1"/>
  <c r="E5" i="190"/>
  <c r="E25" i="190" s="1"/>
  <c r="F5" i="190"/>
  <c r="F25" i="190" s="1"/>
  <c r="G5" i="190"/>
  <c r="H5" i="190"/>
  <c r="H25" i="190" s="1"/>
  <c r="I5" i="190"/>
  <c r="I25" i="190" s="1"/>
  <c r="F24" i="190"/>
  <c r="G25" i="190"/>
  <c r="B4" i="190"/>
  <c r="B5" i="190"/>
  <c r="I4" i="97"/>
  <c r="I24" i="97" s="1"/>
  <c r="I5" i="97"/>
  <c r="I25" i="97" s="1"/>
  <c r="C4" i="97"/>
  <c r="C24" i="97" s="1"/>
  <c r="D4" i="97"/>
  <c r="D24" i="97" s="1"/>
  <c r="E4" i="97"/>
  <c r="E24" i="97" s="1"/>
  <c r="F4" i="97"/>
  <c r="F24" i="97" s="1"/>
  <c r="G4" i="97"/>
  <c r="G24" i="97" s="1"/>
  <c r="H4" i="97"/>
  <c r="H24" i="97" s="1"/>
  <c r="C5" i="97"/>
  <c r="C25" i="97" s="1"/>
  <c r="D5" i="97"/>
  <c r="D25" i="97" s="1"/>
  <c r="E5" i="97"/>
  <c r="E25" i="97" s="1"/>
  <c r="F5" i="97"/>
  <c r="F25" i="97" s="1"/>
  <c r="G5" i="97"/>
  <c r="G25" i="97" s="1"/>
  <c r="H5" i="97"/>
  <c r="H25" i="97" s="1"/>
  <c r="B4" i="97"/>
  <c r="B5" i="97"/>
  <c r="AU13" i="54"/>
  <c r="B7" i="190"/>
  <c r="B7" i="80"/>
  <c r="B27" i="80" s="1"/>
  <c r="I17" i="54" l="1"/>
  <c r="I16" i="189"/>
  <c r="I16" i="186"/>
  <c r="I36" i="186" s="1"/>
  <c r="I16" i="187" s="1"/>
  <c r="I16" i="157"/>
  <c r="I16" i="166"/>
  <c r="I36" i="166" s="1"/>
  <c r="I16" i="164"/>
  <c r="I36" i="164" s="1"/>
  <c r="I16" i="145"/>
  <c r="I36" i="145" s="1"/>
  <c r="I16" i="163"/>
  <c r="I36" i="163" s="1"/>
  <c r="I15" i="165" s="1"/>
  <c r="I16" i="126"/>
  <c r="I36" i="126" s="1"/>
  <c r="I15" i="144" s="1"/>
  <c r="I16" i="80"/>
  <c r="I36" i="80" s="1"/>
  <c r="I19" i="188"/>
  <c r="I39" i="157"/>
  <c r="B24" i="157"/>
  <c r="I14" i="188"/>
  <c r="I34" i="157"/>
  <c r="I8" i="188"/>
  <c r="I28" i="157"/>
  <c r="AU13" i="166"/>
  <c r="AU33" i="166" s="1"/>
  <c r="AU13" i="163"/>
  <c r="AU33" i="163" s="1"/>
  <c r="AU12" i="165" s="1"/>
  <c r="AU13" i="164"/>
  <c r="AU33" i="164" s="1"/>
  <c r="AU13" i="126"/>
  <c r="AU33" i="126" s="1"/>
  <c r="AU12" i="144" s="1"/>
  <c r="AU13" i="145"/>
  <c r="AU33" i="145" s="1"/>
  <c r="AU13" i="80"/>
  <c r="AU33" i="80" s="1"/>
  <c r="I22" i="189"/>
  <c r="I22" i="186"/>
  <c r="I42" i="186" s="1"/>
  <c r="I22" i="187" s="1"/>
  <c r="I22" i="157"/>
  <c r="I22" i="166"/>
  <c r="I42" i="166" s="1"/>
  <c r="I22" i="164"/>
  <c r="I42" i="164" s="1"/>
  <c r="I22" i="145"/>
  <c r="I42" i="145" s="1"/>
  <c r="I22" i="163"/>
  <c r="I42" i="163" s="1"/>
  <c r="I21" i="165" s="1"/>
  <c r="I22" i="126"/>
  <c r="I42" i="126" s="1"/>
  <c r="I21" i="144" s="1"/>
  <c r="I22" i="80"/>
  <c r="I42" i="80" s="1"/>
  <c r="I30" i="157"/>
  <c r="I10" i="188"/>
  <c r="I20" i="189"/>
  <c r="I20" i="186"/>
  <c r="I40" i="186" s="1"/>
  <c r="I20" i="187" s="1"/>
  <c r="I20" i="157"/>
  <c r="I20" i="166"/>
  <c r="I40" i="166" s="1"/>
  <c r="I20" i="164"/>
  <c r="I40" i="164" s="1"/>
  <c r="I20" i="145"/>
  <c r="I40" i="145" s="1"/>
  <c r="I20" i="163"/>
  <c r="I40" i="163" s="1"/>
  <c r="I19" i="165" s="1"/>
  <c r="I20" i="80"/>
  <c r="I40" i="80" s="1"/>
  <c r="I20" i="126"/>
  <c r="I40" i="126" s="1"/>
  <c r="I19" i="144" s="1"/>
  <c r="I11" i="189"/>
  <c r="I11" i="186"/>
  <c r="I31" i="186" s="1"/>
  <c r="I11" i="187" s="1"/>
  <c r="I11" i="166"/>
  <c r="I31" i="166" s="1"/>
  <c r="I11" i="157"/>
  <c r="I11" i="164"/>
  <c r="I31" i="164" s="1"/>
  <c r="I11" i="163"/>
  <c r="I31" i="163" s="1"/>
  <c r="I10" i="165" s="1"/>
  <c r="I11" i="145"/>
  <c r="I31" i="145" s="1"/>
  <c r="I11" i="80"/>
  <c r="I31" i="80" s="1"/>
  <c r="I11" i="126"/>
  <c r="I31" i="126" s="1"/>
  <c r="I10" i="144" s="1"/>
  <c r="B7" i="126"/>
  <c r="B27" i="126" s="1"/>
  <c r="B6" i="144" s="1"/>
  <c r="H7" i="97"/>
  <c r="H27" i="97" s="1"/>
  <c r="AL8" i="54"/>
  <c r="B7" i="97"/>
  <c r="AG19" i="54"/>
  <c r="AR10" i="54"/>
  <c r="H7" i="190"/>
  <c r="H27" i="190" s="1"/>
  <c r="AU14" i="54"/>
  <c r="L10" i="54"/>
  <c r="AU10" i="54"/>
  <c r="B27" i="157"/>
  <c r="B7" i="188"/>
  <c r="B10" i="54"/>
  <c r="B7" i="189"/>
  <c r="B7" i="186"/>
  <c r="B27" i="186" s="1"/>
  <c r="B7" i="187" s="1"/>
  <c r="B7" i="166"/>
  <c r="B27" i="166" s="1"/>
  <c r="B7" i="163"/>
  <c r="B27" i="163" s="1"/>
  <c r="B6" i="165" s="1"/>
  <c r="B7" i="164"/>
  <c r="B27" i="164" s="1"/>
  <c r="E8" i="54"/>
  <c r="B7" i="145"/>
  <c r="B27" i="145" s="1"/>
  <c r="B5" i="188"/>
  <c r="AR13" i="54"/>
  <c r="AU19" i="54"/>
  <c r="AU8" i="54"/>
  <c r="AR19" i="54"/>
  <c r="AL10" i="54"/>
  <c r="AL13" i="54"/>
  <c r="AR8" i="54"/>
  <c r="AL19" i="54"/>
  <c r="AG8" i="54"/>
  <c r="AG10" i="54"/>
  <c r="AG13" i="54"/>
  <c r="L13" i="54"/>
  <c r="L19" i="54"/>
  <c r="L8" i="54"/>
  <c r="E10" i="54"/>
  <c r="E13" i="54"/>
  <c r="E19" i="54"/>
  <c r="B13" i="54"/>
  <c r="B19" i="54"/>
  <c r="B8" i="54"/>
  <c r="A40" i="190"/>
  <c r="A39" i="190"/>
  <c r="A37" i="190"/>
  <c r="A36" i="190"/>
  <c r="A34" i="190"/>
  <c r="A33" i="190"/>
  <c r="B24" i="190"/>
  <c r="A20" i="190"/>
  <c r="A19" i="190"/>
  <c r="A17" i="190"/>
  <c r="A16" i="190"/>
  <c r="A14" i="190"/>
  <c r="A13" i="190"/>
  <c r="B25" i="190"/>
  <c r="B24" i="97"/>
  <c r="A40" i="97"/>
  <c r="A39" i="97"/>
  <c r="A37" i="97"/>
  <c r="A36" i="97"/>
  <c r="A34" i="97"/>
  <c r="A33" i="97"/>
  <c r="A13" i="97"/>
  <c r="A14" i="97"/>
  <c r="B25" i="97"/>
  <c r="AG10" i="189" l="1"/>
  <c r="AG10" i="186"/>
  <c r="AG30" i="186" s="1"/>
  <c r="AG10" i="187" s="1"/>
  <c r="AG10" i="157"/>
  <c r="AG10" i="166"/>
  <c r="AG30" i="166" s="1"/>
  <c r="AG10" i="164"/>
  <c r="AG30" i="164" s="1"/>
  <c r="AG10" i="163"/>
  <c r="AG30" i="163" s="1"/>
  <c r="AG9" i="165" s="1"/>
  <c r="AG10" i="145"/>
  <c r="AG30" i="145" s="1"/>
  <c r="AG10" i="126"/>
  <c r="AG30" i="126" s="1"/>
  <c r="AG9" i="144" s="1"/>
  <c r="AG10" i="80"/>
  <c r="AG30" i="80" s="1"/>
  <c r="AU19" i="166"/>
  <c r="AU39" i="166" s="1"/>
  <c r="AU19" i="163"/>
  <c r="AU39" i="163" s="1"/>
  <c r="AU18" i="165" s="1"/>
  <c r="AU19" i="164"/>
  <c r="AU39" i="164" s="1"/>
  <c r="AU19" i="126"/>
  <c r="AU39" i="126" s="1"/>
  <c r="AU18" i="144" s="1"/>
  <c r="AU19" i="80"/>
  <c r="AU39" i="80" s="1"/>
  <c r="AU19" i="145"/>
  <c r="AU39" i="145" s="1"/>
  <c r="I11" i="188"/>
  <c r="I31" i="157"/>
  <c r="E19" i="189"/>
  <c r="E19" i="186"/>
  <c r="E39" i="186" s="1"/>
  <c r="E19" i="187" s="1"/>
  <c r="E19" i="157"/>
  <c r="E19" i="166"/>
  <c r="E39" i="166" s="1"/>
  <c r="E19" i="164"/>
  <c r="E39" i="164" s="1"/>
  <c r="E19" i="163"/>
  <c r="E39" i="163" s="1"/>
  <c r="E18" i="165" s="1"/>
  <c r="E19" i="145"/>
  <c r="E39" i="145" s="1"/>
  <c r="E19" i="126"/>
  <c r="E39" i="126" s="1"/>
  <c r="E18" i="144" s="1"/>
  <c r="E19" i="80"/>
  <c r="E39" i="80" s="1"/>
  <c r="L19" i="189"/>
  <c r="L19" i="157"/>
  <c r="L19" i="186"/>
  <c r="L39" i="186" s="1"/>
  <c r="L19" i="187" s="1"/>
  <c r="L19" i="166"/>
  <c r="L39" i="166" s="1"/>
  <c r="L19" i="164"/>
  <c r="L39" i="164" s="1"/>
  <c r="L19" i="163"/>
  <c r="L39" i="163" s="1"/>
  <c r="L18" i="165" s="1"/>
  <c r="L19" i="145"/>
  <c r="L39" i="145" s="1"/>
  <c r="L19" i="126"/>
  <c r="L39" i="126" s="1"/>
  <c r="L18" i="144" s="1"/>
  <c r="L19" i="80"/>
  <c r="L39" i="80" s="1"/>
  <c r="AG8" i="189"/>
  <c r="AG8" i="186"/>
  <c r="AG28" i="186" s="1"/>
  <c r="AG8" i="187" s="1"/>
  <c r="AG8" i="157"/>
  <c r="AG8" i="166"/>
  <c r="AG28" i="166" s="1"/>
  <c r="AG8" i="164"/>
  <c r="AG28" i="164" s="1"/>
  <c r="AG8" i="163"/>
  <c r="AG28" i="163" s="1"/>
  <c r="AG7" i="165" s="1"/>
  <c r="AG8" i="145"/>
  <c r="AG28" i="145" s="1"/>
  <c r="AG8" i="80"/>
  <c r="AG28" i="80" s="1"/>
  <c r="AG8" i="126"/>
  <c r="AG28" i="126" s="1"/>
  <c r="AG7" i="144" s="1"/>
  <c r="AL10" i="189"/>
  <c r="AL10" i="186"/>
  <c r="AL30" i="186" s="1"/>
  <c r="AL10" i="187" s="1"/>
  <c r="AL10" i="157"/>
  <c r="AL10" i="166"/>
  <c r="AL30" i="166" s="1"/>
  <c r="AL10" i="163"/>
  <c r="AL30" i="163" s="1"/>
  <c r="AL9" i="165" s="1"/>
  <c r="AL10" i="164"/>
  <c r="AL30" i="164" s="1"/>
  <c r="AL10" i="145"/>
  <c r="AL30" i="145" s="1"/>
  <c r="AL10" i="126"/>
  <c r="AL30" i="126" s="1"/>
  <c r="AL9" i="144" s="1"/>
  <c r="AL10" i="80"/>
  <c r="AL30" i="80" s="1"/>
  <c r="AR13" i="189"/>
  <c r="AR13" i="186"/>
  <c r="AR33" i="186" s="1"/>
  <c r="AR13" i="187" s="1"/>
  <c r="AR13" i="157"/>
  <c r="AR13" i="166"/>
  <c r="AR33" i="166" s="1"/>
  <c r="AR13" i="164"/>
  <c r="AR33" i="164" s="1"/>
  <c r="AR13" i="163"/>
  <c r="AR33" i="163" s="1"/>
  <c r="AR12" i="165" s="1"/>
  <c r="AR13" i="80"/>
  <c r="AR33" i="80" s="1"/>
  <c r="AR13" i="145"/>
  <c r="AR33" i="145" s="1"/>
  <c r="AR13" i="126"/>
  <c r="AR33" i="126" s="1"/>
  <c r="AR12" i="144" s="1"/>
  <c r="AU10" i="166"/>
  <c r="AU30" i="166" s="1"/>
  <c r="AU10" i="163"/>
  <c r="AU30" i="163" s="1"/>
  <c r="AU9" i="165" s="1"/>
  <c r="AU10" i="164"/>
  <c r="AU30" i="164" s="1"/>
  <c r="AU10" i="126"/>
  <c r="AU30" i="126" s="1"/>
  <c r="AU9" i="144" s="1"/>
  <c r="AU10" i="80"/>
  <c r="AU30" i="80" s="1"/>
  <c r="AU10" i="145"/>
  <c r="AU30" i="145" s="1"/>
  <c r="AR10" i="189"/>
  <c r="AR10" i="186"/>
  <c r="AR30" i="186" s="1"/>
  <c r="AR10" i="187" s="1"/>
  <c r="AR10" i="157"/>
  <c r="AR10" i="166"/>
  <c r="AR30" i="166" s="1"/>
  <c r="AR10" i="164"/>
  <c r="AR30" i="164" s="1"/>
  <c r="AR10" i="163"/>
  <c r="AR30" i="163" s="1"/>
  <c r="AR9" i="165" s="1"/>
  <c r="AR10" i="145"/>
  <c r="AR30" i="145" s="1"/>
  <c r="AR10" i="126"/>
  <c r="AR30" i="126" s="1"/>
  <c r="AR9" i="144" s="1"/>
  <c r="AR10" i="80"/>
  <c r="AR30" i="80" s="1"/>
  <c r="L8" i="189"/>
  <c r="L8" i="186"/>
  <c r="L28" i="186" s="1"/>
  <c r="L8" i="187" s="1"/>
  <c r="L8" i="157"/>
  <c r="L8" i="166"/>
  <c r="L28" i="166" s="1"/>
  <c r="L8" i="164"/>
  <c r="L28" i="164" s="1"/>
  <c r="L8" i="163"/>
  <c r="L28" i="163" s="1"/>
  <c r="L7" i="165" s="1"/>
  <c r="L8" i="145"/>
  <c r="L28" i="145" s="1"/>
  <c r="L8" i="126"/>
  <c r="L28" i="126" s="1"/>
  <c r="L7" i="144" s="1"/>
  <c r="L8" i="80"/>
  <c r="L28" i="80" s="1"/>
  <c r="AL13" i="189"/>
  <c r="AL13" i="186"/>
  <c r="AL33" i="186" s="1"/>
  <c r="AL13" i="187" s="1"/>
  <c r="AL13" i="157"/>
  <c r="AL13" i="166"/>
  <c r="AL33" i="166" s="1"/>
  <c r="AL13" i="163"/>
  <c r="AL33" i="163" s="1"/>
  <c r="AL12" i="165" s="1"/>
  <c r="AL13" i="164"/>
  <c r="AL33" i="164" s="1"/>
  <c r="AL13" i="145"/>
  <c r="AL33" i="145" s="1"/>
  <c r="AL13" i="126"/>
  <c r="AL33" i="126" s="1"/>
  <c r="AL12" i="144" s="1"/>
  <c r="AL13" i="80"/>
  <c r="AL33" i="80" s="1"/>
  <c r="E8" i="189"/>
  <c r="E8" i="186"/>
  <c r="E28" i="186" s="1"/>
  <c r="E8" i="187" s="1"/>
  <c r="E8" i="157"/>
  <c r="E8" i="166"/>
  <c r="E28" i="166" s="1"/>
  <c r="E8" i="164"/>
  <c r="E28" i="164" s="1"/>
  <c r="E8" i="163"/>
  <c r="E28" i="163" s="1"/>
  <c r="E7" i="165" s="1"/>
  <c r="E8" i="145"/>
  <c r="E28" i="145" s="1"/>
  <c r="E8" i="80"/>
  <c r="E28" i="80" s="1"/>
  <c r="E8" i="126"/>
  <c r="E28" i="126" s="1"/>
  <c r="E7" i="144" s="1"/>
  <c r="AL8" i="189"/>
  <c r="AL8" i="186"/>
  <c r="AL28" i="186" s="1"/>
  <c r="AL8" i="187" s="1"/>
  <c r="AL8" i="157"/>
  <c r="AL8" i="166"/>
  <c r="AL28" i="166" s="1"/>
  <c r="AL8" i="163"/>
  <c r="AL28" i="163" s="1"/>
  <c r="AL7" i="165" s="1"/>
  <c r="AL8" i="164"/>
  <c r="AL28" i="164" s="1"/>
  <c r="AL8" i="145"/>
  <c r="AL28" i="145" s="1"/>
  <c r="AL8" i="126"/>
  <c r="AL28" i="126" s="1"/>
  <c r="AL7" i="144" s="1"/>
  <c r="AL8" i="80"/>
  <c r="AL28" i="80" s="1"/>
  <c r="I42" i="157"/>
  <c r="I22" i="188"/>
  <c r="E13" i="189"/>
  <c r="E13" i="186"/>
  <c r="E33" i="186" s="1"/>
  <c r="E13" i="187" s="1"/>
  <c r="E13" i="157"/>
  <c r="E13" i="166"/>
  <c r="E33" i="166" s="1"/>
  <c r="E13" i="164"/>
  <c r="E33" i="164" s="1"/>
  <c r="E13" i="163"/>
  <c r="E33" i="163" s="1"/>
  <c r="E12" i="165" s="1"/>
  <c r="E13" i="145"/>
  <c r="E33" i="145" s="1"/>
  <c r="E13" i="80"/>
  <c r="E33" i="80" s="1"/>
  <c r="E13" i="126"/>
  <c r="E33" i="126" s="1"/>
  <c r="E12" i="144" s="1"/>
  <c r="L13" i="189"/>
  <c r="L13" i="186"/>
  <c r="L33" i="186" s="1"/>
  <c r="L13" i="187" s="1"/>
  <c r="L13" i="157"/>
  <c r="L13" i="166"/>
  <c r="L33" i="166" s="1"/>
  <c r="L13" i="164"/>
  <c r="L33" i="164" s="1"/>
  <c r="L13" i="163"/>
  <c r="L33" i="163" s="1"/>
  <c r="L12" i="165" s="1"/>
  <c r="L13" i="80"/>
  <c r="L33" i="80" s="1"/>
  <c r="L13" i="145"/>
  <c r="L33" i="145" s="1"/>
  <c r="L13" i="126"/>
  <c r="L33" i="126" s="1"/>
  <c r="L12" i="144" s="1"/>
  <c r="AL19" i="189"/>
  <c r="AL19" i="186"/>
  <c r="AL39" i="186" s="1"/>
  <c r="AL19" i="187" s="1"/>
  <c r="AL19" i="157"/>
  <c r="AL19" i="166"/>
  <c r="AL39" i="166" s="1"/>
  <c r="AL19" i="163"/>
  <c r="AL39" i="163" s="1"/>
  <c r="AL18" i="165" s="1"/>
  <c r="AL19" i="164"/>
  <c r="AL39" i="164" s="1"/>
  <c r="AL19" i="145"/>
  <c r="AL39" i="145" s="1"/>
  <c r="AL19" i="126"/>
  <c r="AL39" i="126" s="1"/>
  <c r="AL18" i="144" s="1"/>
  <c r="AL19" i="80"/>
  <c r="AL39" i="80" s="1"/>
  <c r="AR19" i="189"/>
  <c r="AR19" i="157"/>
  <c r="AR19" i="166"/>
  <c r="AR39" i="166" s="1"/>
  <c r="AR19" i="186"/>
  <c r="AR39" i="186" s="1"/>
  <c r="AR19" i="187" s="1"/>
  <c r="AR19" i="164"/>
  <c r="AR39" i="164" s="1"/>
  <c r="AR19" i="163"/>
  <c r="AR39" i="163" s="1"/>
  <c r="AR18" i="165" s="1"/>
  <c r="AR19" i="145"/>
  <c r="AR39" i="145" s="1"/>
  <c r="AR19" i="126"/>
  <c r="AR39" i="126" s="1"/>
  <c r="AR18" i="144" s="1"/>
  <c r="AR19" i="80"/>
  <c r="AR39" i="80" s="1"/>
  <c r="L10" i="189"/>
  <c r="L10" i="186"/>
  <c r="L30" i="186" s="1"/>
  <c r="L10" i="187" s="1"/>
  <c r="L10" i="157"/>
  <c r="L10" i="166"/>
  <c r="L30" i="166" s="1"/>
  <c r="L10" i="164"/>
  <c r="L30" i="164" s="1"/>
  <c r="L10" i="163"/>
  <c r="L30" i="163" s="1"/>
  <c r="L9" i="165" s="1"/>
  <c r="L10" i="145"/>
  <c r="L30" i="145" s="1"/>
  <c r="L10" i="126"/>
  <c r="L30" i="126" s="1"/>
  <c r="L9" i="144" s="1"/>
  <c r="L10" i="80"/>
  <c r="L30" i="80" s="1"/>
  <c r="AG19" i="189"/>
  <c r="AG19" i="186"/>
  <c r="AG39" i="186" s="1"/>
  <c r="AG19" i="187" s="1"/>
  <c r="AG19" i="157"/>
  <c r="AG19" i="166"/>
  <c r="AG39" i="166" s="1"/>
  <c r="AG19" i="164"/>
  <c r="AG39" i="164" s="1"/>
  <c r="AG19" i="145"/>
  <c r="AG39" i="145" s="1"/>
  <c r="AG19" i="163"/>
  <c r="AG39" i="163" s="1"/>
  <c r="AG18" i="165" s="1"/>
  <c r="AG19" i="80"/>
  <c r="AG39" i="80" s="1"/>
  <c r="AG19" i="126"/>
  <c r="AG39" i="126" s="1"/>
  <c r="AG18" i="144" s="1"/>
  <c r="I36" i="157"/>
  <c r="I16" i="188"/>
  <c r="E10" i="189"/>
  <c r="E10" i="186"/>
  <c r="E30" i="186" s="1"/>
  <c r="E10" i="187" s="1"/>
  <c r="E10" i="157"/>
  <c r="E10" i="166"/>
  <c r="E30" i="166" s="1"/>
  <c r="E10" i="164"/>
  <c r="E30" i="164" s="1"/>
  <c r="E10" i="145"/>
  <c r="E30" i="145" s="1"/>
  <c r="E10" i="163"/>
  <c r="E30" i="163" s="1"/>
  <c r="E9" i="165" s="1"/>
  <c r="E10" i="126"/>
  <c r="E30" i="126" s="1"/>
  <c r="E9" i="144" s="1"/>
  <c r="E10" i="80"/>
  <c r="E30" i="80" s="1"/>
  <c r="AG13" i="189"/>
  <c r="AG13" i="186"/>
  <c r="AG33" i="186" s="1"/>
  <c r="AG13" i="187" s="1"/>
  <c r="AG13" i="157"/>
  <c r="AG13" i="166"/>
  <c r="AG33" i="166" s="1"/>
  <c r="AG13" i="164"/>
  <c r="AG33" i="164" s="1"/>
  <c r="AG13" i="145"/>
  <c r="AG33" i="145" s="1"/>
  <c r="AG13" i="163"/>
  <c r="AG33" i="163" s="1"/>
  <c r="AG12" i="165" s="1"/>
  <c r="AG13" i="80"/>
  <c r="AG33" i="80" s="1"/>
  <c r="AG13" i="126"/>
  <c r="AG33" i="126" s="1"/>
  <c r="AG12" i="144" s="1"/>
  <c r="AR8" i="189"/>
  <c r="AR8" i="186"/>
  <c r="AR28" i="186" s="1"/>
  <c r="AR8" i="187" s="1"/>
  <c r="AR8" i="157"/>
  <c r="AR8" i="166"/>
  <c r="AR28" i="166" s="1"/>
  <c r="AR8" i="164"/>
  <c r="AR28" i="164" s="1"/>
  <c r="AR8" i="163"/>
  <c r="AR28" i="163" s="1"/>
  <c r="AR7" i="165" s="1"/>
  <c r="AR8" i="145"/>
  <c r="AR28" i="145" s="1"/>
  <c r="AR8" i="126"/>
  <c r="AR28" i="126" s="1"/>
  <c r="AR7" i="144" s="1"/>
  <c r="AR8" i="80"/>
  <c r="AR28" i="80" s="1"/>
  <c r="AU8" i="166"/>
  <c r="AU28" i="166" s="1"/>
  <c r="AU8" i="163"/>
  <c r="AU28" i="163" s="1"/>
  <c r="AU7" i="165" s="1"/>
  <c r="AU8" i="164"/>
  <c r="AU28" i="164" s="1"/>
  <c r="AU8" i="145"/>
  <c r="AU28" i="145" s="1"/>
  <c r="AU8" i="126"/>
  <c r="AU28" i="126" s="1"/>
  <c r="AU7" i="144" s="1"/>
  <c r="AU8" i="80"/>
  <c r="AU28" i="80" s="1"/>
  <c r="AU14" i="166"/>
  <c r="AU34" i="166" s="1"/>
  <c r="AU14" i="163"/>
  <c r="AU34" i="163" s="1"/>
  <c r="AU13" i="165" s="1"/>
  <c r="AU14" i="164"/>
  <c r="AU34" i="164" s="1"/>
  <c r="AU14" i="145"/>
  <c r="AU34" i="145" s="1"/>
  <c r="AU14" i="126"/>
  <c r="AU34" i="126" s="1"/>
  <c r="AU13" i="144" s="1"/>
  <c r="AU14" i="80"/>
  <c r="AU34" i="80" s="1"/>
  <c r="I40" i="157"/>
  <c r="I20" i="188"/>
  <c r="I17" i="189"/>
  <c r="I17" i="186"/>
  <c r="I37" i="186" s="1"/>
  <c r="I17" i="187" s="1"/>
  <c r="I17" i="157"/>
  <c r="I17" i="166"/>
  <c r="I37" i="166" s="1"/>
  <c r="I17" i="164"/>
  <c r="I37" i="164" s="1"/>
  <c r="I17" i="163"/>
  <c r="I37" i="163" s="1"/>
  <c r="I16" i="165" s="1"/>
  <c r="I17" i="145"/>
  <c r="I37" i="145" s="1"/>
  <c r="I17" i="126"/>
  <c r="I37" i="126" s="1"/>
  <c r="I16" i="144" s="1"/>
  <c r="I17" i="80"/>
  <c r="I37" i="80" s="1"/>
  <c r="AU20" i="54"/>
  <c r="E20" i="54"/>
  <c r="AR14" i="54"/>
  <c r="H13" i="97"/>
  <c r="H33" i="97" s="1"/>
  <c r="H13" i="190"/>
  <c r="H33" i="190" s="1"/>
  <c r="E14" i="54"/>
  <c r="B11" i="54"/>
  <c r="B10" i="189"/>
  <c r="B10" i="186"/>
  <c r="B30" i="186" s="1"/>
  <c r="B10" i="187" s="1"/>
  <c r="B10" i="157"/>
  <c r="B10" i="166"/>
  <c r="B30" i="166" s="1"/>
  <c r="B10" i="126"/>
  <c r="B30" i="126" s="1"/>
  <c r="B9" i="144" s="1"/>
  <c r="B10" i="145"/>
  <c r="B30" i="145" s="1"/>
  <c r="B10" i="164"/>
  <c r="B30" i="164" s="1"/>
  <c r="B10" i="80"/>
  <c r="B30" i="80" s="1"/>
  <c r="B10" i="163"/>
  <c r="B30" i="163" s="1"/>
  <c r="B9" i="165" s="1"/>
  <c r="E11" i="54"/>
  <c r="L22" i="54"/>
  <c r="E22" i="54"/>
  <c r="L20" i="54"/>
  <c r="AL11" i="54"/>
  <c r="B10" i="190"/>
  <c r="B10" i="97"/>
  <c r="AU16" i="54"/>
  <c r="B14" i="54"/>
  <c r="B13" i="189"/>
  <c r="B13" i="186"/>
  <c r="B33" i="186" s="1"/>
  <c r="B13" i="187" s="1"/>
  <c r="B13" i="157"/>
  <c r="B13" i="164"/>
  <c r="B33" i="164" s="1"/>
  <c r="B13" i="126"/>
  <c r="B33" i="126" s="1"/>
  <c r="B12" i="144" s="1"/>
  <c r="B13" i="163"/>
  <c r="B33" i="163" s="1"/>
  <c r="B12" i="165" s="1"/>
  <c r="B13" i="145"/>
  <c r="B33" i="145" s="1"/>
  <c r="B13" i="166"/>
  <c r="B33" i="166" s="1"/>
  <c r="B13" i="80"/>
  <c r="B33" i="80" s="1"/>
  <c r="AL20" i="54"/>
  <c r="B19" i="190"/>
  <c r="B19" i="97"/>
  <c r="AR11" i="54"/>
  <c r="H10" i="190"/>
  <c r="H30" i="190" s="1"/>
  <c r="H10" i="97"/>
  <c r="H30" i="97" s="1"/>
  <c r="AG20" i="54"/>
  <c r="L11" i="54"/>
  <c r="AG11" i="54"/>
  <c r="AG22" i="54"/>
  <c r="AR22" i="54"/>
  <c r="H8" i="190"/>
  <c r="H28" i="190" s="1"/>
  <c r="H8" i="97"/>
  <c r="H28" i="97" s="1"/>
  <c r="AU11" i="54"/>
  <c r="AL14" i="54"/>
  <c r="B13" i="97"/>
  <c r="B13" i="190"/>
  <c r="B22" i="54"/>
  <c r="B8" i="189"/>
  <c r="B8" i="157"/>
  <c r="B8" i="166"/>
  <c r="B28" i="166" s="1"/>
  <c r="B8" i="163"/>
  <c r="B28" i="163" s="1"/>
  <c r="B7" i="165" s="1"/>
  <c r="B8" i="164"/>
  <c r="B28" i="164" s="1"/>
  <c r="B8" i="145"/>
  <c r="B28" i="145" s="1"/>
  <c r="B8" i="80"/>
  <c r="B28" i="80" s="1"/>
  <c r="B8" i="186"/>
  <c r="B28" i="186" s="1"/>
  <c r="B8" i="187" s="1"/>
  <c r="B8" i="126"/>
  <c r="B28" i="126" s="1"/>
  <c r="B7" i="144" s="1"/>
  <c r="L14" i="54"/>
  <c r="AR20" i="54"/>
  <c r="H19" i="190"/>
  <c r="H39" i="190" s="1"/>
  <c r="H19" i="97"/>
  <c r="H39" i="97" s="1"/>
  <c r="B20" i="54"/>
  <c r="B19" i="189"/>
  <c r="B19" i="157"/>
  <c r="B19" i="166"/>
  <c r="B39" i="166" s="1"/>
  <c r="B19" i="163"/>
  <c r="B39" i="163" s="1"/>
  <c r="B18" i="165" s="1"/>
  <c r="B19" i="164"/>
  <c r="B39" i="164" s="1"/>
  <c r="B19" i="145"/>
  <c r="B39" i="145" s="1"/>
  <c r="B19" i="186"/>
  <c r="B39" i="186" s="1"/>
  <c r="B19" i="187" s="1"/>
  <c r="B19" i="126"/>
  <c r="B39" i="126" s="1"/>
  <c r="B18" i="144" s="1"/>
  <c r="B19" i="80"/>
  <c r="B39" i="80" s="1"/>
  <c r="AG14" i="54"/>
  <c r="AU22" i="54"/>
  <c r="AL22" i="54"/>
  <c r="B8" i="97"/>
  <c r="B8" i="190"/>
  <c r="AR20" i="189" l="1"/>
  <c r="AR20" i="157"/>
  <c r="AR20" i="186"/>
  <c r="AR40" i="186" s="1"/>
  <c r="AR20" i="187" s="1"/>
  <c r="AR20" i="166"/>
  <c r="AR40" i="166" s="1"/>
  <c r="AR20" i="164"/>
  <c r="AR40" i="164" s="1"/>
  <c r="AR20" i="163"/>
  <c r="AR40" i="163" s="1"/>
  <c r="AR19" i="165" s="1"/>
  <c r="AR20" i="145"/>
  <c r="AR40" i="145" s="1"/>
  <c r="AR20" i="126"/>
  <c r="AR40" i="126" s="1"/>
  <c r="AR19" i="144" s="1"/>
  <c r="AR20" i="80"/>
  <c r="AR40" i="80" s="1"/>
  <c r="E11" i="189"/>
  <c r="E11" i="186"/>
  <c r="E31" i="186" s="1"/>
  <c r="E11" i="187" s="1"/>
  <c r="E11" i="166"/>
  <c r="E31" i="166" s="1"/>
  <c r="E11" i="157"/>
  <c r="E11" i="164"/>
  <c r="E31" i="164" s="1"/>
  <c r="E11" i="145"/>
  <c r="E31" i="145" s="1"/>
  <c r="E11" i="163"/>
  <c r="E31" i="163" s="1"/>
  <c r="E10" i="165" s="1"/>
  <c r="E11" i="80"/>
  <c r="E31" i="80" s="1"/>
  <c r="E11" i="126"/>
  <c r="E31" i="126" s="1"/>
  <c r="E10" i="144" s="1"/>
  <c r="E20" i="189"/>
  <c r="E20" i="186"/>
  <c r="E40" i="186" s="1"/>
  <c r="E20" i="187" s="1"/>
  <c r="E20" i="157"/>
  <c r="E20" i="166"/>
  <c r="E40" i="166" s="1"/>
  <c r="E20" i="164"/>
  <c r="E40" i="164" s="1"/>
  <c r="E20" i="163"/>
  <c r="E40" i="163" s="1"/>
  <c r="E19" i="165" s="1"/>
  <c r="E20" i="145"/>
  <c r="E40" i="145" s="1"/>
  <c r="E20" i="80"/>
  <c r="E40" i="80" s="1"/>
  <c r="E20" i="126"/>
  <c r="E40" i="126" s="1"/>
  <c r="E19" i="144" s="1"/>
  <c r="AU22" i="166"/>
  <c r="AU42" i="166" s="1"/>
  <c r="AU22" i="163"/>
  <c r="AU42" i="163" s="1"/>
  <c r="AU21" i="165" s="1"/>
  <c r="AU22" i="164"/>
  <c r="AU42" i="164" s="1"/>
  <c r="AU22" i="126"/>
  <c r="AU42" i="126" s="1"/>
  <c r="AU21" i="144" s="1"/>
  <c r="AU22" i="80"/>
  <c r="AU42" i="80" s="1"/>
  <c r="AU22" i="145"/>
  <c r="AU42" i="145" s="1"/>
  <c r="L14" i="189"/>
  <c r="L14" i="186"/>
  <c r="L34" i="186" s="1"/>
  <c r="L14" i="187" s="1"/>
  <c r="L14" i="157"/>
  <c r="L14" i="166"/>
  <c r="L34" i="166" s="1"/>
  <c r="L14" i="164"/>
  <c r="L34" i="164" s="1"/>
  <c r="L14" i="163"/>
  <c r="L34" i="163" s="1"/>
  <c r="L13" i="165" s="1"/>
  <c r="L14" i="145"/>
  <c r="L34" i="145" s="1"/>
  <c r="L14" i="126"/>
  <c r="L34" i="126" s="1"/>
  <c r="L13" i="144" s="1"/>
  <c r="L14" i="80"/>
  <c r="L34" i="80" s="1"/>
  <c r="AG11" i="189"/>
  <c r="AG11" i="186"/>
  <c r="AG31" i="186" s="1"/>
  <c r="AG11" i="187" s="1"/>
  <c r="AG11" i="157"/>
  <c r="AG11" i="166"/>
  <c r="AG31" i="166" s="1"/>
  <c r="AG11" i="164"/>
  <c r="AG31" i="164" s="1"/>
  <c r="AG11" i="145"/>
  <c r="AG31" i="145" s="1"/>
  <c r="AG11" i="163"/>
  <c r="AG31" i="163" s="1"/>
  <c r="AG10" i="165" s="1"/>
  <c r="AG11" i="80"/>
  <c r="AG31" i="80" s="1"/>
  <c r="AG11" i="126"/>
  <c r="AG31" i="126" s="1"/>
  <c r="AG10" i="144" s="1"/>
  <c r="AL20" i="189"/>
  <c r="AL20" i="186"/>
  <c r="AL40" i="186" s="1"/>
  <c r="AL20" i="187" s="1"/>
  <c r="AL20" i="157"/>
  <c r="AL20" i="166"/>
  <c r="AL40" i="166" s="1"/>
  <c r="AL20" i="163"/>
  <c r="AL40" i="163" s="1"/>
  <c r="AL19" i="165" s="1"/>
  <c r="AL20" i="164"/>
  <c r="AL40" i="164" s="1"/>
  <c r="AL20" i="145"/>
  <c r="AL40" i="145" s="1"/>
  <c r="AL20" i="126"/>
  <c r="AL40" i="126" s="1"/>
  <c r="AL19" i="144" s="1"/>
  <c r="AL20" i="80"/>
  <c r="AL40" i="80" s="1"/>
  <c r="AU16" i="163"/>
  <c r="AU36" i="163" s="1"/>
  <c r="AU15" i="165" s="1"/>
  <c r="AU16" i="164"/>
  <c r="AU36" i="164" s="1"/>
  <c r="AU16" i="166"/>
  <c r="AU36" i="166" s="1"/>
  <c r="AU16" i="126"/>
  <c r="AU36" i="126" s="1"/>
  <c r="AU15" i="144" s="1"/>
  <c r="AU16" i="145"/>
  <c r="AU36" i="145" s="1"/>
  <c r="AU16" i="80"/>
  <c r="AU36" i="80" s="1"/>
  <c r="L20" i="189"/>
  <c r="L20" i="157"/>
  <c r="L20" i="186"/>
  <c r="L40" i="186" s="1"/>
  <c r="L20" i="187" s="1"/>
  <c r="L20" i="166"/>
  <c r="L40" i="166" s="1"/>
  <c r="L20" i="164"/>
  <c r="L40" i="164" s="1"/>
  <c r="L20" i="163"/>
  <c r="L40" i="163" s="1"/>
  <c r="L19" i="165" s="1"/>
  <c r="L20" i="145"/>
  <c r="L40" i="145" s="1"/>
  <c r="L20" i="126"/>
  <c r="L40" i="126" s="1"/>
  <c r="L19" i="144" s="1"/>
  <c r="L20" i="80"/>
  <c r="L40" i="80" s="1"/>
  <c r="AU20" i="166"/>
  <c r="AU40" i="166" s="1"/>
  <c r="AU20" i="163"/>
  <c r="AU40" i="163" s="1"/>
  <c r="AU19" i="165" s="1"/>
  <c r="AU20" i="164"/>
  <c r="AU40" i="164" s="1"/>
  <c r="AU20" i="145"/>
  <c r="AU40" i="145" s="1"/>
  <c r="AU20" i="126"/>
  <c r="AU40" i="126" s="1"/>
  <c r="AU19" i="144" s="1"/>
  <c r="AU20" i="80"/>
  <c r="AU40" i="80" s="1"/>
  <c r="I17" i="188"/>
  <c r="I37" i="157"/>
  <c r="AG13" i="188"/>
  <c r="AG33" i="157"/>
  <c r="L10" i="188"/>
  <c r="L30" i="157"/>
  <c r="AL39" i="157"/>
  <c r="AL19" i="188"/>
  <c r="E33" i="157"/>
  <c r="E13" i="188"/>
  <c r="AL8" i="188"/>
  <c r="AL28" i="157"/>
  <c r="AL33" i="157"/>
  <c r="AL13" i="188"/>
  <c r="AR10" i="188"/>
  <c r="AR30" i="157"/>
  <c r="AG28" i="157"/>
  <c r="AG8" i="188"/>
  <c r="L19" i="188"/>
  <c r="L39" i="157"/>
  <c r="AG30" i="157"/>
  <c r="AG10" i="188"/>
  <c r="AG22" i="189"/>
  <c r="AG22" i="157"/>
  <c r="AG22" i="186"/>
  <c r="AG42" i="186" s="1"/>
  <c r="AG22" i="187" s="1"/>
  <c r="AG22" i="166"/>
  <c r="AG42" i="166" s="1"/>
  <c r="AG22" i="164"/>
  <c r="AG42" i="164" s="1"/>
  <c r="AG22" i="163"/>
  <c r="AG42" i="163" s="1"/>
  <c r="AG21" i="165" s="1"/>
  <c r="AG22" i="145"/>
  <c r="AG42" i="145" s="1"/>
  <c r="AG22" i="80"/>
  <c r="AG42" i="80" s="1"/>
  <c r="AG22" i="126"/>
  <c r="AG42" i="126" s="1"/>
  <c r="AG21" i="144" s="1"/>
  <c r="AR19" i="188"/>
  <c r="AR39" i="157"/>
  <c r="AL10" i="188"/>
  <c r="AL30" i="157"/>
  <c r="L11" i="189"/>
  <c r="L11" i="186"/>
  <c r="L31" i="186" s="1"/>
  <c r="L11" i="187" s="1"/>
  <c r="L11" i="157"/>
  <c r="L11" i="166"/>
  <c r="L31" i="166" s="1"/>
  <c r="L11" i="164"/>
  <c r="L31" i="164" s="1"/>
  <c r="L11" i="163"/>
  <c r="L31" i="163" s="1"/>
  <c r="L10" i="165" s="1"/>
  <c r="L11" i="145"/>
  <c r="L31" i="145" s="1"/>
  <c r="L11" i="80"/>
  <c r="L31" i="80" s="1"/>
  <c r="L11" i="126"/>
  <c r="L31" i="126" s="1"/>
  <c r="L10" i="144" s="1"/>
  <c r="AR11" i="189"/>
  <c r="AR11" i="186"/>
  <c r="AR31" i="186" s="1"/>
  <c r="AR11" i="187" s="1"/>
  <c r="AR11" i="157"/>
  <c r="AR11" i="166"/>
  <c r="AR31" i="166" s="1"/>
  <c r="AR11" i="164"/>
  <c r="AR31" i="164" s="1"/>
  <c r="AR11" i="163"/>
  <c r="AR31" i="163" s="1"/>
  <c r="AR10" i="165" s="1"/>
  <c r="AR11" i="145"/>
  <c r="AR31" i="145" s="1"/>
  <c r="AR11" i="80"/>
  <c r="AR31" i="80" s="1"/>
  <c r="AR11" i="126"/>
  <c r="AR31" i="126" s="1"/>
  <c r="AR10" i="144" s="1"/>
  <c r="E22" i="189"/>
  <c r="E22" i="157"/>
  <c r="E22" i="186"/>
  <c r="E42" i="186" s="1"/>
  <c r="E22" i="187" s="1"/>
  <c r="E22" i="166"/>
  <c r="E42" i="166" s="1"/>
  <c r="E22" i="164"/>
  <c r="E42" i="164" s="1"/>
  <c r="E22" i="145"/>
  <c r="E42" i="145" s="1"/>
  <c r="E22" i="163"/>
  <c r="E42" i="163" s="1"/>
  <c r="E21" i="165" s="1"/>
  <c r="E22" i="80"/>
  <c r="E42" i="80" s="1"/>
  <c r="E22" i="126"/>
  <c r="E42" i="126" s="1"/>
  <c r="E21" i="144" s="1"/>
  <c r="AR28" i="157"/>
  <c r="AR8" i="188"/>
  <c r="E8" i="188"/>
  <c r="E28" i="157"/>
  <c r="L28" i="157"/>
  <c r="L8" i="188"/>
  <c r="AR13" i="188"/>
  <c r="AR33" i="157"/>
  <c r="E39" i="157"/>
  <c r="E19" i="188"/>
  <c r="AL22" i="189"/>
  <c r="AL22" i="157"/>
  <c r="AL22" i="186"/>
  <c r="AL42" i="186" s="1"/>
  <c r="AL22" i="187" s="1"/>
  <c r="AL22" i="166"/>
  <c r="AL42" i="166" s="1"/>
  <c r="AL22" i="163"/>
  <c r="AL42" i="163" s="1"/>
  <c r="AL21" i="165" s="1"/>
  <c r="AL22" i="164"/>
  <c r="AL42" i="164" s="1"/>
  <c r="AL22" i="145"/>
  <c r="AL42" i="145" s="1"/>
  <c r="AL22" i="126"/>
  <c r="AL42" i="126" s="1"/>
  <c r="AL21" i="144" s="1"/>
  <c r="AL22" i="80"/>
  <c r="AL42" i="80" s="1"/>
  <c r="AU11" i="166"/>
  <c r="AU31" i="166" s="1"/>
  <c r="AU11" i="163"/>
  <c r="AU31" i="163" s="1"/>
  <c r="AU10" i="165" s="1"/>
  <c r="AU11" i="164"/>
  <c r="AU31" i="164" s="1"/>
  <c r="AU11" i="80"/>
  <c r="AU31" i="80" s="1"/>
  <c r="AU11" i="145"/>
  <c r="AU31" i="145" s="1"/>
  <c r="AU11" i="126"/>
  <c r="AU31" i="126" s="1"/>
  <c r="AU10" i="144" s="1"/>
  <c r="AL11" i="189"/>
  <c r="AL11" i="186"/>
  <c r="AL31" i="186" s="1"/>
  <c r="AL11" i="187" s="1"/>
  <c r="AL11" i="157"/>
  <c r="AL11" i="166"/>
  <c r="AL31" i="166" s="1"/>
  <c r="AL11" i="163"/>
  <c r="AL31" i="163" s="1"/>
  <c r="AL10" i="165" s="1"/>
  <c r="AL11" i="164"/>
  <c r="AL31" i="164" s="1"/>
  <c r="AL11" i="145"/>
  <c r="AL31" i="145" s="1"/>
  <c r="AL11" i="126"/>
  <c r="AL31" i="126" s="1"/>
  <c r="AL10" i="144" s="1"/>
  <c r="AL11" i="80"/>
  <c r="AL31" i="80" s="1"/>
  <c r="E14" i="189"/>
  <c r="E14" i="186"/>
  <c r="E34" i="186" s="1"/>
  <c r="E14" i="187" s="1"/>
  <c r="E14" i="166"/>
  <c r="E34" i="166" s="1"/>
  <c r="E14" i="157"/>
  <c r="E14" i="164"/>
  <c r="E34" i="164" s="1"/>
  <c r="E14" i="163"/>
  <c r="E34" i="163" s="1"/>
  <c r="E13" i="165" s="1"/>
  <c r="E14" i="145"/>
  <c r="E34" i="145" s="1"/>
  <c r="E14" i="80"/>
  <c r="E34" i="80" s="1"/>
  <c r="E14" i="126"/>
  <c r="E34" i="126" s="1"/>
  <c r="E13" i="144" s="1"/>
  <c r="AG14" i="189"/>
  <c r="AG14" i="186"/>
  <c r="AG34" i="186" s="1"/>
  <c r="AG14" i="187" s="1"/>
  <c r="AG14" i="166"/>
  <c r="AG34" i="166" s="1"/>
  <c r="AG14" i="157"/>
  <c r="AG14" i="164"/>
  <c r="AG34" i="164" s="1"/>
  <c r="AG14" i="163"/>
  <c r="AG34" i="163" s="1"/>
  <c r="AG13" i="165" s="1"/>
  <c r="AG14" i="145"/>
  <c r="AG34" i="145" s="1"/>
  <c r="AG14" i="80"/>
  <c r="AG34" i="80" s="1"/>
  <c r="AG14" i="126"/>
  <c r="AG34" i="126" s="1"/>
  <c r="AG13" i="144" s="1"/>
  <c r="AL14" i="189"/>
  <c r="AL14" i="186"/>
  <c r="AL34" i="186" s="1"/>
  <c r="AL14" i="187" s="1"/>
  <c r="AL14" i="157"/>
  <c r="AL14" i="166"/>
  <c r="AL34" i="166" s="1"/>
  <c r="AL14" i="163"/>
  <c r="AL34" i="163" s="1"/>
  <c r="AL13" i="165" s="1"/>
  <c r="AL14" i="164"/>
  <c r="AL34" i="164" s="1"/>
  <c r="AL14" i="145"/>
  <c r="AL34" i="145" s="1"/>
  <c r="AL14" i="126"/>
  <c r="AL34" i="126" s="1"/>
  <c r="AL13" i="144" s="1"/>
  <c r="AL14" i="80"/>
  <c r="AL34" i="80" s="1"/>
  <c r="AR22" i="189"/>
  <c r="AR22" i="157"/>
  <c r="AR22" i="186"/>
  <c r="AR42" i="186" s="1"/>
  <c r="AR22" i="187" s="1"/>
  <c r="AR22" i="164"/>
  <c r="AR42" i="164" s="1"/>
  <c r="AR22" i="166"/>
  <c r="AR42" i="166" s="1"/>
  <c r="AR22" i="163"/>
  <c r="AR42" i="163" s="1"/>
  <c r="AR21" i="165" s="1"/>
  <c r="AR22" i="145"/>
  <c r="AR42" i="145" s="1"/>
  <c r="AR22" i="126"/>
  <c r="AR42" i="126" s="1"/>
  <c r="AR21" i="144" s="1"/>
  <c r="AR22" i="80"/>
  <c r="AR42" i="80" s="1"/>
  <c r="AG20" i="189"/>
  <c r="AG20" i="186"/>
  <c r="AG40" i="186" s="1"/>
  <c r="AG20" i="187" s="1"/>
  <c r="AG20" i="157"/>
  <c r="AG20" i="166"/>
  <c r="AG40" i="166" s="1"/>
  <c r="AG20" i="164"/>
  <c r="AG40" i="164" s="1"/>
  <c r="AG20" i="163"/>
  <c r="AG40" i="163" s="1"/>
  <c r="AG19" i="165" s="1"/>
  <c r="AG20" i="145"/>
  <c r="AG40" i="145" s="1"/>
  <c r="AG20" i="126"/>
  <c r="AG40" i="126" s="1"/>
  <c r="AG19" i="144" s="1"/>
  <c r="AG20" i="80"/>
  <c r="AG40" i="80" s="1"/>
  <c r="L22" i="157"/>
  <c r="L22" i="186"/>
  <c r="L42" i="186" s="1"/>
  <c r="L22" i="187" s="1"/>
  <c r="L22" i="189"/>
  <c r="L22" i="164"/>
  <c r="L42" i="164" s="1"/>
  <c r="L22" i="166"/>
  <c r="L42" i="166" s="1"/>
  <c r="L22" i="163"/>
  <c r="L42" i="163" s="1"/>
  <c r="L21" i="165" s="1"/>
  <c r="L22" i="145"/>
  <c r="L42" i="145" s="1"/>
  <c r="L22" i="126"/>
  <c r="L42" i="126" s="1"/>
  <c r="L21" i="144" s="1"/>
  <c r="L22" i="80"/>
  <c r="L42" i="80" s="1"/>
  <c r="AR14" i="189"/>
  <c r="AR14" i="186"/>
  <c r="AR34" i="186" s="1"/>
  <c r="AR14" i="187" s="1"/>
  <c r="AR14" i="157"/>
  <c r="AR14" i="166"/>
  <c r="AR34" i="166" s="1"/>
  <c r="AR14" i="164"/>
  <c r="AR34" i="164" s="1"/>
  <c r="AR14" i="163"/>
  <c r="AR34" i="163" s="1"/>
  <c r="AR13" i="165" s="1"/>
  <c r="AR14" i="145"/>
  <c r="AR34" i="145" s="1"/>
  <c r="AR14" i="126"/>
  <c r="AR34" i="126" s="1"/>
  <c r="AR13" i="144" s="1"/>
  <c r="AR14" i="80"/>
  <c r="AR34" i="80" s="1"/>
  <c r="E10" i="188"/>
  <c r="E30" i="157"/>
  <c r="AG19" i="188"/>
  <c r="AG39" i="157"/>
  <c r="L13" i="188"/>
  <c r="L33" i="157"/>
  <c r="B20" i="186"/>
  <c r="B40" i="186" s="1"/>
  <c r="B20" i="187" s="1"/>
  <c r="B20" i="157"/>
  <c r="B20" i="166"/>
  <c r="B40" i="166" s="1"/>
  <c r="B20" i="189"/>
  <c r="B20" i="145"/>
  <c r="B40" i="145" s="1"/>
  <c r="B20" i="80"/>
  <c r="B40" i="80" s="1"/>
  <c r="B20" i="163"/>
  <c r="B40" i="163" s="1"/>
  <c r="B19" i="165" s="1"/>
  <c r="B20" i="126"/>
  <c r="B40" i="126" s="1"/>
  <c r="B19" i="144" s="1"/>
  <c r="B20" i="164"/>
  <c r="B40" i="164" s="1"/>
  <c r="B33" i="157"/>
  <c r="B13" i="188"/>
  <c r="B22" i="190"/>
  <c r="B22" i="97"/>
  <c r="H11" i="190"/>
  <c r="H31" i="190" s="1"/>
  <c r="H11" i="97"/>
  <c r="H31" i="97" s="1"/>
  <c r="B22" i="189"/>
  <c r="B22" i="186"/>
  <c r="B42" i="186" s="1"/>
  <c r="B22" i="187" s="1"/>
  <c r="B22" i="157"/>
  <c r="B22" i="126"/>
  <c r="B42" i="126" s="1"/>
  <c r="B21" i="144" s="1"/>
  <c r="B22" i="164"/>
  <c r="B42" i="164" s="1"/>
  <c r="B22" i="166"/>
  <c r="B42" i="166" s="1"/>
  <c r="B22" i="163"/>
  <c r="B42" i="163" s="1"/>
  <c r="B21" i="165" s="1"/>
  <c r="B22" i="80"/>
  <c r="B42" i="80" s="1"/>
  <c r="B22" i="145"/>
  <c r="B42" i="145" s="1"/>
  <c r="E16" i="54"/>
  <c r="AR16" i="54"/>
  <c r="H14" i="97"/>
  <c r="H34" i="97" s="1"/>
  <c r="H14" i="190"/>
  <c r="H34" i="190" s="1"/>
  <c r="B16" i="54"/>
  <c r="B14" i="186"/>
  <c r="B34" i="186" s="1"/>
  <c r="B14" i="187" s="1"/>
  <c r="B14" i="157"/>
  <c r="B14" i="166"/>
  <c r="B34" i="166" s="1"/>
  <c r="B14" i="189"/>
  <c r="B14" i="164"/>
  <c r="B34" i="164" s="1"/>
  <c r="B14" i="80"/>
  <c r="B34" i="80" s="1"/>
  <c r="B14" i="163"/>
  <c r="B34" i="163" s="1"/>
  <c r="B13" i="165" s="1"/>
  <c r="B14" i="145"/>
  <c r="B34" i="145" s="1"/>
  <c r="B14" i="126"/>
  <c r="B34" i="126" s="1"/>
  <c r="B13" i="144" s="1"/>
  <c r="AU17" i="54"/>
  <c r="B39" i="157"/>
  <c r="B19" i="188"/>
  <c r="B20" i="190"/>
  <c r="B20" i="97"/>
  <c r="L16" i="54"/>
  <c r="AL16" i="54"/>
  <c r="B14" i="190"/>
  <c r="B14" i="97"/>
  <c r="B11" i="189"/>
  <c r="B11" i="163"/>
  <c r="B31" i="163" s="1"/>
  <c r="B10" i="165" s="1"/>
  <c r="B11" i="186"/>
  <c r="B31" i="186" s="1"/>
  <c r="B11" i="187" s="1"/>
  <c r="B11" i="166"/>
  <c r="B31" i="166" s="1"/>
  <c r="B11" i="164"/>
  <c r="B31" i="164" s="1"/>
  <c r="B11" i="80"/>
  <c r="B31" i="80" s="1"/>
  <c r="B11" i="157"/>
  <c r="B11" i="145"/>
  <c r="B31" i="145" s="1"/>
  <c r="B11" i="126"/>
  <c r="B31" i="126" s="1"/>
  <c r="B10" i="144" s="1"/>
  <c r="B8" i="188"/>
  <c r="B28" i="157"/>
  <c r="B11" i="190"/>
  <c r="B11" i="97"/>
  <c r="AG16" i="54"/>
  <c r="H20" i="190"/>
  <c r="H40" i="190" s="1"/>
  <c r="H20" i="97"/>
  <c r="H40" i="97" s="1"/>
  <c r="H22" i="97"/>
  <c r="H42" i="97" s="1"/>
  <c r="H22" i="190"/>
  <c r="H42" i="190" s="1"/>
  <c r="B10" i="188"/>
  <c r="B30" i="157"/>
  <c r="H10" i="54"/>
  <c r="G10" i="54"/>
  <c r="R10" i="54"/>
  <c r="R13" i="54"/>
  <c r="R19" i="54"/>
  <c r="R8" i="54"/>
  <c r="H13" i="54"/>
  <c r="H19" i="54"/>
  <c r="H8" i="54"/>
  <c r="G13" i="54"/>
  <c r="G19" i="54"/>
  <c r="G8" i="54"/>
  <c r="R10" i="189" l="1"/>
  <c r="R10" i="186"/>
  <c r="R30" i="186" s="1"/>
  <c r="R10" i="187" s="1"/>
  <c r="R10" i="157"/>
  <c r="R10" i="166"/>
  <c r="R30" i="166" s="1"/>
  <c r="R10" i="163"/>
  <c r="R30" i="163" s="1"/>
  <c r="R9" i="165" s="1"/>
  <c r="R10" i="164"/>
  <c r="R30" i="164" s="1"/>
  <c r="R10" i="145"/>
  <c r="R30" i="145" s="1"/>
  <c r="R10" i="126"/>
  <c r="R30" i="126" s="1"/>
  <c r="R9" i="144" s="1"/>
  <c r="R10" i="80"/>
  <c r="R30" i="80" s="1"/>
  <c r="AU17" i="166"/>
  <c r="AU37" i="166" s="1"/>
  <c r="AU17" i="163"/>
  <c r="AU37" i="163" s="1"/>
  <c r="AU16" i="165" s="1"/>
  <c r="AU17" i="164"/>
  <c r="AU37" i="164" s="1"/>
  <c r="AU17" i="145"/>
  <c r="AU37" i="145" s="1"/>
  <c r="AU17" i="126"/>
  <c r="AU37" i="126" s="1"/>
  <c r="AU16" i="144" s="1"/>
  <c r="AU17" i="80"/>
  <c r="AU37" i="80" s="1"/>
  <c r="L34" i="157"/>
  <c r="L14" i="188"/>
  <c r="G13" i="189"/>
  <c r="G13" i="186"/>
  <c r="G33" i="186" s="1"/>
  <c r="G13" i="187" s="1"/>
  <c r="G13" i="157"/>
  <c r="G13" i="163"/>
  <c r="G33" i="163" s="1"/>
  <c r="G12" i="165" s="1"/>
  <c r="G13" i="164"/>
  <c r="G33" i="164" s="1"/>
  <c r="G13" i="166"/>
  <c r="G33" i="166" s="1"/>
  <c r="G13" i="126"/>
  <c r="G33" i="126" s="1"/>
  <c r="G12" i="144" s="1"/>
  <c r="G13" i="80"/>
  <c r="G33" i="80" s="1"/>
  <c r="G13" i="145"/>
  <c r="G33" i="145" s="1"/>
  <c r="G10" i="189"/>
  <c r="G10" i="186"/>
  <c r="G30" i="186" s="1"/>
  <c r="G10" i="187" s="1"/>
  <c r="G10" i="157"/>
  <c r="G10" i="166"/>
  <c r="G30" i="166" s="1"/>
  <c r="G10" i="163"/>
  <c r="G30" i="163" s="1"/>
  <c r="G9" i="165" s="1"/>
  <c r="G10" i="164"/>
  <c r="G30" i="164" s="1"/>
  <c r="G10" i="126"/>
  <c r="G30" i="126" s="1"/>
  <c r="G9" i="144" s="1"/>
  <c r="G10" i="80"/>
  <c r="G30" i="80" s="1"/>
  <c r="G10" i="145"/>
  <c r="G30" i="145" s="1"/>
  <c r="AG16" i="189"/>
  <c r="AG16" i="186"/>
  <c r="AG36" i="186" s="1"/>
  <c r="AG16" i="187" s="1"/>
  <c r="AG16" i="157"/>
  <c r="AG16" i="166"/>
  <c r="AG36" i="166" s="1"/>
  <c r="AG16" i="164"/>
  <c r="AG36" i="164" s="1"/>
  <c r="AG16" i="163"/>
  <c r="AG36" i="163" s="1"/>
  <c r="AG15" i="165" s="1"/>
  <c r="AG16" i="145"/>
  <c r="AG36" i="145" s="1"/>
  <c r="AG16" i="126"/>
  <c r="AG36" i="126" s="1"/>
  <c r="AG15" i="144" s="1"/>
  <c r="AG16" i="80"/>
  <c r="AG36" i="80" s="1"/>
  <c r="AG11" i="188"/>
  <c r="AG31" i="157"/>
  <c r="E20" i="188"/>
  <c r="E40" i="157"/>
  <c r="E31" i="157"/>
  <c r="E11" i="188"/>
  <c r="G19" i="189"/>
  <c r="G19" i="186"/>
  <c r="G39" i="186" s="1"/>
  <c r="G19" i="187" s="1"/>
  <c r="G19" i="163"/>
  <c r="G39" i="163" s="1"/>
  <c r="G18" i="165" s="1"/>
  <c r="G19" i="157"/>
  <c r="G19" i="166"/>
  <c r="G39" i="166" s="1"/>
  <c r="G19" i="164"/>
  <c r="G39" i="164" s="1"/>
  <c r="G19" i="126"/>
  <c r="G39" i="126" s="1"/>
  <c r="G18" i="144" s="1"/>
  <c r="G19" i="145"/>
  <c r="G39" i="145" s="1"/>
  <c r="G19" i="80"/>
  <c r="G39" i="80" s="1"/>
  <c r="H13" i="189"/>
  <c r="H13" i="186"/>
  <c r="H33" i="186" s="1"/>
  <c r="H13" i="187" s="1"/>
  <c r="H13" i="157"/>
  <c r="H13" i="166"/>
  <c r="H33" i="166" s="1"/>
  <c r="H13" i="164"/>
  <c r="H33" i="164" s="1"/>
  <c r="H13" i="163"/>
  <c r="H33" i="163" s="1"/>
  <c r="H12" i="165" s="1"/>
  <c r="H13" i="145"/>
  <c r="H33" i="145" s="1"/>
  <c r="H13" i="80"/>
  <c r="H33" i="80" s="1"/>
  <c r="H13" i="126"/>
  <c r="H33" i="126" s="1"/>
  <c r="H12" i="144" s="1"/>
  <c r="AL20" i="188"/>
  <c r="AL40" i="157"/>
  <c r="E14" i="188"/>
  <c r="E34" i="157"/>
  <c r="AL31" i="157"/>
  <c r="AL11" i="188"/>
  <c r="L11" i="188"/>
  <c r="L31" i="157"/>
  <c r="H10" i="189"/>
  <c r="H10" i="157"/>
  <c r="H10" i="186"/>
  <c r="H30" i="186" s="1"/>
  <c r="H10" i="187" s="1"/>
  <c r="H10" i="166"/>
  <c r="H30" i="166" s="1"/>
  <c r="H10" i="164"/>
  <c r="H30" i="164" s="1"/>
  <c r="H10" i="163"/>
  <c r="H30" i="163" s="1"/>
  <c r="H9" i="165" s="1"/>
  <c r="H10" i="145"/>
  <c r="H30" i="145" s="1"/>
  <c r="H10" i="126"/>
  <c r="H30" i="126" s="1"/>
  <c r="H9" i="144" s="1"/>
  <c r="H10" i="80"/>
  <c r="H30" i="80" s="1"/>
  <c r="AL16" i="189"/>
  <c r="AL16" i="186"/>
  <c r="AL36" i="186" s="1"/>
  <c r="AL16" i="187" s="1"/>
  <c r="AL16" i="157"/>
  <c r="AL16" i="166"/>
  <c r="AL36" i="166" s="1"/>
  <c r="AL16" i="163"/>
  <c r="AL36" i="163" s="1"/>
  <c r="AL15" i="165" s="1"/>
  <c r="AL16" i="164"/>
  <c r="AL36" i="164" s="1"/>
  <c r="AL16" i="145"/>
  <c r="AL36" i="145" s="1"/>
  <c r="AL16" i="126"/>
  <c r="AL36" i="126" s="1"/>
  <c r="AL15" i="144" s="1"/>
  <c r="AL16" i="80"/>
  <c r="AL36" i="80" s="1"/>
  <c r="AR16" i="189"/>
  <c r="AR16" i="157"/>
  <c r="AR16" i="166"/>
  <c r="AR36" i="166" s="1"/>
  <c r="AR16" i="186"/>
  <c r="AR36" i="186" s="1"/>
  <c r="AR16" i="187" s="1"/>
  <c r="AR16" i="164"/>
  <c r="AR36" i="164" s="1"/>
  <c r="AR16" i="163"/>
  <c r="AR36" i="163" s="1"/>
  <c r="AR15" i="165" s="1"/>
  <c r="AR16" i="145"/>
  <c r="AR36" i="145" s="1"/>
  <c r="AR16" i="126"/>
  <c r="AR36" i="126" s="1"/>
  <c r="AR15" i="144" s="1"/>
  <c r="AR16" i="80"/>
  <c r="AR36" i="80" s="1"/>
  <c r="AR22" i="188"/>
  <c r="AR42" i="157"/>
  <c r="AR40" i="157"/>
  <c r="AR20" i="188"/>
  <c r="L40" i="157"/>
  <c r="L20" i="188"/>
  <c r="R8" i="189"/>
  <c r="R8" i="186"/>
  <c r="R28" i="186" s="1"/>
  <c r="R8" i="187" s="1"/>
  <c r="R8" i="157"/>
  <c r="R8" i="166"/>
  <c r="R28" i="166" s="1"/>
  <c r="R8" i="163"/>
  <c r="R28" i="163" s="1"/>
  <c r="R7" i="165" s="1"/>
  <c r="R8" i="164"/>
  <c r="R28" i="164" s="1"/>
  <c r="R8" i="145"/>
  <c r="R28" i="145" s="1"/>
  <c r="R8" i="126"/>
  <c r="R28" i="126" s="1"/>
  <c r="R7" i="144" s="1"/>
  <c r="R8" i="80"/>
  <c r="R28" i="80" s="1"/>
  <c r="AG42" i="157"/>
  <c r="AG22" i="188"/>
  <c r="H8" i="189"/>
  <c r="H8" i="186"/>
  <c r="H28" i="186" s="1"/>
  <c r="H8" i="187" s="1"/>
  <c r="H8" i="157"/>
  <c r="H8" i="166"/>
  <c r="H28" i="166" s="1"/>
  <c r="H8" i="164"/>
  <c r="H28" i="164" s="1"/>
  <c r="H8" i="163"/>
  <c r="H28" i="163" s="1"/>
  <c r="H7" i="165" s="1"/>
  <c r="H8" i="145"/>
  <c r="H28" i="145" s="1"/>
  <c r="H8" i="126"/>
  <c r="H28" i="126" s="1"/>
  <c r="H7" i="144" s="1"/>
  <c r="H8" i="80"/>
  <c r="H28" i="80" s="1"/>
  <c r="R19" i="189"/>
  <c r="R19" i="157"/>
  <c r="R19" i="186"/>
  <c r="R39" i="186" s="1"/>
  <c r="R19" i="187" s="1"/>
  <c r="R19" i="166"/>
  <c r="R39" i="166" s="1"/>
  <c r="R19" i="163"/>
  <c r="R39" i="163" s="1"/>
  <c r="R18" i="165" s="1"/>
  <c r="R19" i="164"/>
  <c r="R39" i="164" s="1"/>
  <c r="R19" i="145"/>
  <c r="R39" i="145" s="1"/>
  <c r="R19" i="126"/>
  <c r="R39" i="126" s="1"/>
  <c r="R18" i="144" s="1"/>
  <c r="R19" i="80"/>
  <c r="R39" i="80" s="1"/>
  <c r="G8" i="189"/>
  <c r="G8" i="186"/>
  <c r="G28" i="186" s="1"/>
  <c r="G8" i="187" s="1"/>
  <c r="G8" i="157"/>
  <c r="G8" i="166"/>
  <c r="G28" i="166" s="1"/>
  <c r="G8" i="163"/>
  <c r="G28" i="163" s="1"/>
  <c r="G7" i="165" s="1"/>
  <c r="G8" i="164"/>
  <c r="G28" i="164" s="1"/>
  <c r="G8" i="145"/>
  <c r="G28" i="145" s="1"/>
  <c r="G8" i="126"/>
  <c r="G28" i="126" s="1"/>
  <c r="G7" i="144" s="1"/>
  <c r="G8" i="80"/>
  <c r="G28" i="80" s="1"/>
  <c r="H19" i="189"/>
  <c r="H19" i="186"/>
  <c r="H39" i="186" s="1"/>
  <c r="H19" i="187" s="1"/>
  <c r="H19" i="157"/>
  <c r="H19" i="166"/>
  <c r="H39" i="166" s="1"/>
  <c r="H19" i="164"/>
  <c r="H39" i="164" s="1"/>
  <c r="H19" i="163"/>
  <c r="H39" i="163" s="1"/>
  <c r="H18" i="165" s="1"/>
  <c r="H19" i="145"/>
  <c r="H39" i="145" s="1"/>
  <c r="H19" i="126"/>
  <c r="H39" i="126" s="1"/>
  <c r="H18" i="144" s="1"/>
  <c r="H19" i="80"/>
  <c r="H39" i="80" s="1"/>
  <c r="R13" i="189"/>
  <c r="R13" i="157"/>
  <c r="R13" i="186"/>
  <c r="R33" i="186" s="1"/>
  <c r="R13" i="187" s="1"/>
  <c r="R13" i="166"/>
  <c r="R33" i="166" s="1"/>
  <c r="R13" i="163"/>
  <c r="R33" i="163" s="1"/>
  <c r="R12" i="165" s="1"/>
  <c r="R13" i="164"/>
  <c r="R33" i="164" s="1"/>
  <c r="R13" i="145"/>
  <c r="R33" i="145" s="1"/>
  <c r="R13" i="126"/>
  <c r="R33" i="126" s="1"/>
  <c r="R12" i="144" s="1"/>
  <c r="R13" i="80"/>
  <c r="R33" i="80" s="1"/>
  <c r="L16" i="189"/>
  <c r="L16" i="157"/>
  <c r="L16" i="166"/>
  <c r="L36" i="166" s="1"/>
  <c r="L16" i="186"/>
  <c r="L36" i="186" s="1"/>
  <c r="L16" i="187" s="1"/>
  <c r="L16" i="164"/>
  <c r="L36" i="164" s="1"/>
  <c r="L16" i="163"/>
  <c r="L36" i="163" s="1"/>
  <c r="L15" i="165" s="1"/>
  <c r="L16" i="145"/>
  <c r="L36" i="145" s="1"/>
  <c r="L16" i="126"/>
  <c r="L36" i="126" s="1"/>
  <c r="L15" i="144" s="1"/>
  <c r="L16" i="80"/>
  <c r="L36" i="80" s="1"/>
  <c r="E16" i="189"/>
  <c r="E16" i="186"/>
  <c r="E36" i="186" s="1"/>
  <c r="E16" i="187" s="1"/>
  <c r="E16" i="157"/>
  <c r="E16" i="166"/>
  <c r="E36" i="166" s="1"/>
  <c r="E16" i="164"/>
  <c r="E36" i="164" s="1"/>
  <c r="E16" i="145"/>
  <c r="E36" i="145" s="1"/>
  <c r="E16" i="163"/>
  <c r="E36" i="163" s="1"/>
  <c r="E15" i="165" s="1"/>
  <c r="E16" i="80"/>
  <c r="E36" i="80" s="1"/>
  <c r="E16" i="126"/>
  <c r="E36" i="126" s="1"/>
  <c r="E15" i="144" s="1"/>
  <c r="AR34" i="157"/>
  <c r="AR14" i="188"/>
  <c r="L22" i="188"/>
  <c r="L42" i="157"/>
  <c r="AG20" i="188"/>
  <c r="AG40" i="157"/>
  <c r="AL14" i="188"/>
  <c r="AL34" i="157"/>
  <c r="AG14" i="188"/>
  <c r="AG34" i="157"/>
  <c r="AL42" i="157"/>
  <c r="AL22" i="188"/>
  <c r="E22" i="188"/>
  <c r="E42" i="157"/>
  <c r="AR11" i="188"/>
  <c r="AR31" i="157"/>
  <c r="L17" i="54"/>
  <c r="B22" i="188"/>
  <c r="B42" i="157"/>
  <c r="B31" i="157"/>
  <c r="B11" i="188"/>
  <c r="AR17" i="54"/>
  <c r="H16" i="97"/>
  <c r="H36" i="97" s="1"/>
  <c r="H16" i="190"/>
  <c r="H36" i="190" s="1"/>
  <c r="B20" i="188"/>
  <c r="B40" i="157"/>
  <c r="B17" i="54"/>
  <c r="B16" i="189"/>
  <c r="B16" i="186"/>
  <c r="B36" i="186" s="1"/>
  <c r="B16" i="187" s="1"/>
  <c r="B16" i="157"/>
  <c r="B16" i="166"/>
  <c r="B36" i="166" s="1"/>
  <c r="B16" i="164"/>
  <c r="B36" i="164" s="1"/>
  <c r="B16" i="126"/>
  <c r="B36" i="126" s="1"/>
  <c r="B15" i="144" s="1"/>
  <c r="B16" i="163"/>
  <c r="B36" i="163" s="1"/>
  <c r="B15" i="165" s="1"/>
  <c r="B16" i="145"/>
  <c r="B36" i="145" s="1"/>
  <c r="B16" i="80"/>
  <c r="B36" i="80" s="1"/>
  <c r="AG17" i="54"/>
  <c r="AL17" i="54"/>
  <c r="B16" i="97"/>
  <c r="B16" i="190"/>
  <c r="B14" i="188"/>
  <c r="B34" i="157"/>
  <c r="E17" i="54"/>
  <c r="G20" i="54"/>
  <c r="H11" i="54"/>
  <c r="G14" i="54"/>
  <c r="H22" i="54"/>
  <c r="H20" i="54"/>
  <c r="H14" i="54"/>
  <c r="R11" i="54"/>
  <c r="R22" i="54"/>
  <c r="R20" i="54"/>
  <c r="G11" i="54"/>
  <c r="G22" i="54"/>
  <c r="R14" i="54"/>
  <c r="H13" i="188" l="1"/>
  <c r="H33" i="157"/>
  <c r="G11" i="189"/>
  <c r="G11" i="186"/>
  <c r="G31" i="186" s="1"/>
  <c r="G11" i="187" s="1"/>
  <c r="G11" i="157"/>
  <c r="G11" i="166"/>
  <c r="G31" i="166" s="1"/>
  <c r="G11" i="163"/>
  <c r="G31" i="163" s="1"/>
  <c r="G10" i="165" s="1"/>
  <c r="G11" i="164"/>
  <c r="G31" i="164" s="1"/>
  <c r="G11" i="80"/>
  <c r="G31" i="80" s="1"/>
  <c r="G11" i="145"/>
  <c r="G31" i="145" s="1"/>
  <c r="G11" i="126"/>
  <c r="G31" i="126" s="1"/>
  <c r="G10" i="144" s="1"/>
  <c r="H14" i="189"/>
  <c r="H14" i="186"/>
  <c r="H34" i="186" s="1"/>
  <c r="H14" i="187" s="1"/>
  <c r="H14" i="157"/>
  <c r="H14" i="166"/>
  <c r="H34" i="166" s="1"/>
  <c r="H14" i="164"/>
  <c r="H34" i="164" s="1"/>
  <c r="H14" i="163"/>
  <c r="H34" i="163" s="1"/>
  <c r="H13" i="165" s="1"/>
  <c r="H14" i="145"/>
  <c r="H34" i="145" s="1"/>
  <c r="H14" i="126"/>
  <c r="H34" i="126" s="1"/>
  <c r="H13" i="144" s="1"/>
  <c r="H14" i="80"/>
  <c r="H34" i="80" s="1"/>
  <c r="H11" i="189"/>
  <c r="H11" i="186"/>
  <c r="H31" i="186" s="1"/>
  <c r="H11" i="187" s="1"/>
  <c r="H11" i="157"/>
  <c r="H11" i="166"/>
  <c r="H31" i="166" s="1"/>
  <c r="H11" i="164"/>
  <c r="H31" i="164" s="1"/>
  <c r="H11" i="163"/>
  <c r="H31" i="163" s="1"/>
  <c r="H10" i="165" s="1"/>
  <c r="H11" i="80"/>
  <c r="H31" i="80" s="1"/>
  <c r="H11" i="145"/>
  <c r="H31" i="145" s="1"/>
  <c r="H11" i="126"/>
  <c r="H31" i="126" s="1"/>
  <c r="H10" i="144" s="1"/>
  <c r="AG17" i="189"/>
  <c r="AG17" i="186"/>
  <c r="AG37" i="186" s="1"/>
  <c r="AG17" i="187" s="1"/>
  <c r="AG17" i="157"/>
  <c r="AG17" i="166"/>
  <c r="AG37" i="166" s="1"/>
  <c r="AG17" i="164"/>
  <c r="AG37" i="164" s="1"/>
  <c r="AG17" i="145"/>
  <c r="AG37" i="145" s="1"/>
  <c r="AG17" i="163"/>
  <c r="AG37" i="163" s="1"/>
  <c r="AG16" i="165" s="1"/>
  <c r="AG17" i="126"/>
  <c r="AG37" i="126" s="1"/>
  <c r="AG16" i="144" s="1"/>
  <c r="AG17" i="80"/>
  <c r="AG37" i="80" s="1"/>
  <c r="AR17" i="189"/>
  <c r="AR17" i="186"/>
  <c r="AR37" i="186" s="1"/>
  <c r="AR17" i="187" s="1"/>
  <c r="AR17" i="157"/>
  <c r="AR17" i="166"/>
  <c r="AR37" i="166" s="1"/>
  <c r="AR17" i="164"/>
  <c r="AR37" i="164" s="1"/>
  <c r="AR17" i="163"/>
  <c r="AR37" i="163" s="1"/>
  <c r="AR16" i="165" s="1"/>
  <c r="AR17" i="145"/>
  <c r="AR37" i="145" s="1"/>
  <c r="AR17" i="126"/>
  <c r="AR37" i="126" s="1"/>
  <c r="AR16" i="144" s="1"/>
  <c r="AR17" i="80"/>
  <c r="AR37" i="80" s="1"/>
  <c r="L16" i="188"/>
  <c r="L36" i="157"/>
  <c r="G8" i="188"/>
  <c r="G28" i="157"/>
  <c r="R39" i="157"/>
  <c r="R19" i="188"/>
  <c r="H8" i="188"/>
  <c r="H28" i="157"/>
  <c r="R30" i="157"/>
  <c r="R10" i="188"/>
  <c r="G22" i="189"/>
  <c r="G22" i="186"/>
  <c r="G42" i="186" s="1"/>
  <c r="G22" i="187" s="1"/>
  <c r="G22" i="157"/>
  <c r="G22" i="166"/>
  <c r="G42" i="166" s="1"/>
  <c r="G22" i="163"/>
  <c r="G42" i="163" s="1"/>
  <c r="G21" i="165" s="1"/>
  <c r="G22" i="164"/>
  <c r="G42" i="164" s="1"/>
  <c r="G22" i="126"/>
  <c r="G42" i="126" s="1"/>
  <c r="G21" i="144" s="1"/>
  <c r="G22" i="145"/>
  <c r="G42" i="145" s="1"/>
  <c r="G22" i="80"/>
  <c r="G42" i="80" s="1"/>
  <c r="R20" i="189"/>
  <c r="R20" i="186"/>
  <c r="R40" i="186" s="1"/>
  <c r="R20" i="187" s="1"/>
  <c r="R20" i="157"/>
  <c r="R20" i="166"/>
  <c r="R40" i="166" s="1"/>
  <c r="R20" i="163"/>
  <c r="R40" i="163" s="1"/>
  <c r="R19" i="165" s="1"/>
  <c r="R20" i="164"/>
  <c r="R40" i="164" s="1"/>
  <c r="R20" i="145"/>
  <c r="R40" i="145" s="1"/>
  <c r="R20" i="126"/>
  <c r="R40" i="126" s="1"/>
  <c r="R19" i="144" s="1"/>
  <c r="R20" i="80"/>
  <c r="R40" i="80" s="1"/>
  <c r="H20" i="189"/>
  <c r="H20" i="186"/>
  <c r="H40" i="186" s="1"/>
  <c r="H20" i="187" s="1"/>
  <c r="H20" i="157"/>
  <c r="H20" i="166"/>
  <c r="H40" i="166" s="1"/>
  <c r="H20" i="164"/>
  <c r="H40" i="164" s="1"/>
  <c r="H20" i="163"/>
  <c r="H40" i="163" s="1"/>
  <c r="H19" i="165" s="1"/>
  <c r="H20" i="145"/>
  <c r="H40" i="145" s="1"/>
  <c r="H20" i="126"/>
  <c r="H40" i="126" s="1"/>
  <c r="H19" i="144" s="1"/>
  <c r="H20" i="80"/>
  <c r="H40" i="80" s="1"/>
  <c r="G20" i="189"/>
  <c r="G20" i="157"/>
  <c r="G20" i="186"/>
  <c r="G40" i="186" s="1"/>
  <c r="G20" i="187" s="1"/>
  <c r="G20" i="166"/>
  <c r="G40" i="166" s="1"/>
  <c r="G20" i="163"/>
  <c r="G40" i="163" s="1"/>
  <c r="G19" i="165" s="1"/>
  <c r="G20" i="164"/>
  <c r="G40" i="164" s="1"/>
  <c r="G20" i="145"/>
  <c r="G40" i="145" s="1"/>
  <c r="G20" i="126"/>
  <c r="G40" i="126" s="1"/>
  <c r="G19" i="144" s="1"/>
  <c r="G20" i="80"/>
  <c r="G40" i="80" s="1"/>
  <c r="L17" i="189"/>
  <c r="L17" i="186"/>
  <c r="L37" i="186" s="1"/>
  <c r="L17" i="187" s="1"/>
  <c r="L17" i="157"/>
  <c r="L17" i="166"/>
  <c r="L37" i="166" s="1"/>
  <c r="L17" i="164"/>
  <c r="L37" i="164" s="1"/>
  <c r="L17" i="163"/>
  <c r="L37" i="163" s="1"/>
  <c r="L16" i="165" s="1"/>
  <c r="L17" i="145"/>
  <c r="L37" i="145" s="1"/>
  <c r="L17" i="126"/>
  <c r="L37" i="126" s="1"/>
  <c r="L16" i="144" s="1"/>
  <c r="L17" i="80"/>
  <c r="L37" i="80" s="1"/>
  <c r="E36" i="157"/>
  <c r="E16" i="188"/>
  <c r="R8" i="188"/>
  <c r="R28" i="157"/>
  <c r="AG36" i="157"/>
  <c r="AG16" i="188"/>
  <c r="G13" i="188"/>
  <c r="G33" i="157"/>
  <c r="R11" i="189"/>
  <c r="R11" i="186"/>
  <c r="R31" i="186" s="1"/>
  <c r="R11" i="187" s="1"/>
  <c r="R11" i="157"/>
  <c r="R11" i="166"/>
  <c r="R31" i="166" s="1"/>
  <c r="R11" i="163"/>
  <c r="R31" i="163" s="1"/>
  <c r="R10" i="165" s="1"/>
  <c r="R11" i="164"/>
  <c r="R31" i="164" s="1"/>
  <c r="R11" i="145"/>
  <c r="R31" i="145" s="1"/>
  <c r="R11" i="126"/>
  <c r="R31" i="126" s="1"/>
  <c r="R10" i="144" s="1"/>
  <c r="R11" i="80"/>
  <c r="R31" i="80" s="1"/>
  <c r="G14" i="189"/>
  <c r="G14" i="157"/>
  <c r="G14" i="186"/>
  <c r="G34" i="186" s="1"/>
  <c r="G14" i="187" s="1"/>
  <c r="G14" i="166"/>
  <c r="G34" i="166" s="1"/>
  <c r="G14" i="163"/>
  <c r="G34" i="163" s="1"/>
  <c r="G13" i="165" s="1"/>
  <c r="G14" i="164"/>
  <c r="G34" i="164" s="1"/>
  <c r="G14" i="145"/>
  <c r="G34" i="145" s="1"/>
  <c r="G14" i="126"/>
  <c r="G34" i="126" s="1"/>
  <c r="G13" i="144" s="1"/>
  <c r="G14" i="80"/>
  <c r="G34" i="80" s="1"/>
  <c r="AL17" i="189"/>
  <c r="AL17" i="186"/>
  <c r="AL37" i="186" s="1"/>
  <c r="AL17" i="187" s="1"/>
  <c r="AL17" i="157"/>
  <c r="AL17" i="166"/>
  <c r="AL37" i="166" s="1"/>
  <c r="AL17" i="163"/>
  <c r="AL37" i="163" s="1"/>
  <c r="AL16" i="165" s="1"/>
  <c r="AL17" i="164"/>
  <c r="AL37" i="164" s="1"/>
  <c r="AL17" i="145"/>
  <c r="AL37" i="145" s="1"/>
  <c r="AL17" i="126"/>
  <c r="AL37" i="126" s="1"/>
  <c r="AL16" i="144" s="1"/>
  <c r="AL17" i="80"/>
  <c r="AL37" i="80" s="1"/>
  <c r="H19" i="188"/>
  <c r="H39" i="157"/>
  <c r="AL36" i="157"/>
  <c r="AL16" i="188"/>
  <c r="G19" i="188"/>
  <c r="G39" i="157"/>
  <c r="R14" i="189"/>
  <c r="R14" i="186"/>
  <c r="R34" i="186" s="1"/>
  <c r="R14" i="187" s="1"/>
  <c r="R14" i="157"/>
  <c r="R14" i="166"/>
  <c r="R34" i="166" s="1"/>
  <c r="R14" i="163"/>
  <c r="R34" i="163" s="1"/>
  <c r="R13" i="165" s="1"/>
  <c r="R14" i="164"/>
  <c r="R34" i="164" s="1"/>
  <c r="R14" i="145"/>
  <c r="R34" i="145" s="1"/>
  <c r="R14" i="126"/>
  <c r="R34" i="126" s="1"/>
  <c r="R13" i="144" s="1"/>
  <c r="R14" i="80"/>
  <c r="R34" i="80" s="1"/>
  <c r="R22" i="189"/>
  <c r="R22" i="186"/>
  <c r="R42" i="186" s="1"/>
  <c r="R22" i="187" s="1"/>
  <c r="R22" i="157"/>
  <c r="R22" i="166"/>
  <c r="R42" i="166" s="1"/>
  <c r="R22" i="163"/>
  <c r="R42" i="163" s="1"/>
  <c r="R21" i="165" s="1"/>
  <c r="R22" i="164"/>
  <c r="R42" i="164" s="1"/>
  <c r="R22" i="145"/>
  <c r="R42" i="145" s="1"/>
  <c r="R22" i="126"/>
  <c r="R42" i="126" s="1"/>
  <c r="R21" i="144" s="1"/>
  <c r="R22" i="80"/>
  <c r="R42" i="80" s="1"/>
  <c r="H22" i="189"/>
  <c r="H22" i="186"/>
  <c r="H42" i="186" s="1"/>
  <c r="H22" i="187" s="1"/>
  <c r="H22" i="157"/>
  <c r="H22" i="166"/>
  <c r="H42" i="166" s="1"/>
  <c r="H22" i="164"/>
  <c r="H42" i="164" s="1"/>
  <c r="H22" i="163"/>
  <c r="H42" i="163" s="1"/>
  <c r="H21" i="165" s="1"/>
  <c r="H22" i="145"/>
  <c r="H42" i="145" s="1"/>
  <c r="H22" i="126"/>
  <c r="H42" i="126" s="1"/>
  <c r="H21" i="144" s="1"/>
  <c r="H22" i="80"/>
  <c r="H42" i="80" s="1"/>
  <c r="E17" i="189"/>
  <c r="E17" i="186"/>
  <c r="E37" i="186" s="1"/>
  <c r="E17" i="187" s="1"/>
  <c r="E17" i="157"/>
  <c r="E17" i="166"/>
  <c r="E37" i="166" s="1"/>
  <c r="E17" i="164"/>
  <c r="E37" i="164" s="1"/>
  <c r="E17" i="145"/>
  <c r="E37" i="145" s="1"/>
  <c r="E17" i="163"/>
  <c r="E37" i="163" s="1"/>
  <c r="E16" i="165" s="1"/>
  <c r="E17" i="80"/>
  <c r="E37" i="80" s="1"/>
  <c r="E17" i="126"/>
  <c r="E37" i="126" s="1"/>
  <c r="E16" i="144" s="1"/>
  <c r="R13" i="188"/>
  <c r="R33" i="157"/>
  <c r="AR16" i="188"/>
  <c r="AR36" i="157"/>
  <c r="H10" i="188"/>
  <c r="H30" i="157"/>
  <c r="G10" i="188"/>
  <c r="G30" i="157"/>
  <c r="B17" i="189"/>
  <c r="B17" i="186"/>
  <c r="B37" i="186" s="1"/>
  <c r="B17" i="187" s="1"/>
  <c r="B17" i="157"/>
  <c r="B17" i="166"/>
  <c r="B37" i="166" s="1"/>
  <c r="B17" i="145"/>
  <c r="B37" i="145" s="1"/>
  <c r="B17" i="164"/>
  <c r="B37" i="164" s="1"/>
  <c r="B17" i="163"/>
  <c r="B37" i="163" s="1"/>
  <c r="B16" i="165" s="1"/>
  <c r="B17" i="126"/>
  <c r="B37" i="126" s="1"/>
  <c r="B16" i="144" s="1"/>
  <c r="B17" i="80"/>
  <c r="B37" i="80" s="1"/>
  <c r="B16" i="188"/>
  <c r="B36" i="157"/>
  <c r="H17" i="190"/>
  <c r="H37" i="190" s="1"/>
  <c r="H17" i="97"/>
  <c r="H37" i="97" s="1"/>
  <c r="B17" i="97"/>
  <c r="B17" i="190"/>
  <c r="G16" i="54"/>
  <c r="R16" i="54"/>
  <c r="H16" i="54"/>
  <c r="P10" i="54"/>
  <c r="AD10" i="54"/>
  <c r="AD13" i="54"/>
  <c r="P13" i="54"/>
  <c r="AD19" i="54"/>
  <c r="AD8" i="54"/>
  <c r="P19" i="54"/>
  <c r="P8" i="54"/>
  <c r="P8" i="189" l="1"/>
  <c r="P8" i="186"/>
  <c r="P28" i="186" s="1"/>
  <c r="P8" i="187" s="1"/>
  <c r="P8" i="157"/>
  <c r="P8" i="166"/>
  <c r="P28" i="166" s="1"/>
  <c r="P8" i="164"/>
  <c r="P28" i="164" s="1"/>
  <c r="P8" i="163"/>
  <c r="P28" i="163" s="1"/>
  <c r="P7" i="165" s="1"/>
  <c r="P8" i="145"/>
  <c r="P28" i="145" s="1"/>
  <c r="P8" i="126"/>
  <c r="P28" i="126" s="1"/>
  <c r="P7" i="144" s="1"/>
  <c r="P8" i="80"/>
  <c r="P28" i="80" s="1"/>
  <c r="P13" i="189"/>
  <c r="P13" i="186"/>
  <c r="P33" i="186" s="1"/>
  <c r="P13" i="187" s="1"/>
  <c r="P13" i="157"/>
  <c r="P13" i="166"/>
  <c r="P33" i="166" s="1"/>
  <c r="P13" i="164"/>
  <c r="P33" i="164" s="1"/>
  <c r="P13" i="163"/>
  <c r="P33" i="163" s="1"/>
  <c r="P12" i="165" s="1"/>
  <c r="P13" i="145"/>
  <c r="P33" i="145" s="1"/>
  <c r="P13" i="80"/>
  <c r="P33" i="80" s="1"/>
  <c r="P13" i="126"/>
  <c r="P33" i="126" s="1"/>
  <c r="P12" i="144" s="1"/>
  <c r="H16" i="189"/>
  <c r="H16" i="157"/>
  <c r="H16" i="186"/>
  <c r="H36" i="186" s="1"/>
  <c r="H16" i="187" s="1"/>
  <c r="H16" i="166"/>
  <c r="H36" i="166" s="1"/>
  <c r="H16" i="164"/>
  <c r="H36" i="164" s="1"/>
  <c r="H16" i="163"/>
  <c r="H36" i="163" s="1"/>
  <c r="H15" i="165" s="1"/>
  <c r="H16" i="145"/>
  <c r="H36" i="145" s="1"/>
  <c r="H16" i="126"/>
  <c r="H36" i="126" s="1"/>
  <c r="H15" i="144" s="1"/>
  <c r="H16" i="80"/>
  <c r="H36" i="80" s="1"/>
  <c r="H42" i="157"/>
  <c r="H22" i="188"/>
  <c r="R34" i="157"/>
  <c r="R14" i="188"/>
  <c r="AL37" i="157"/>
  <c r="AL17" i="188"/>
  <c r="R11" i="188"/>
  <c r="R31" i="157"/>
  <c r="R40" i="157"/>
  <c r="R20" i="188"/>
  <c r="H14" i="188"/>
  <c r="H34" i="157"/>
  <c r="AD19" i="189"/>
  <c r="AD19" i="186"/>
  <c r="AD39" i="186" s="1"/>
  <c r="AD19" i="187" s="1"/>
  <c r="AD19" i="157"/>
  <c r="AD19" i="166"/>
  <c r="AD39" i="166" s="1"/>
  <c r="AD19" i="163"/>
  <c r="AD39" i="163" s="1"/>
  <c r="AD18" i="165" s="1"/>
  <c r="AD19" i="164"/>
  <c r="AD39" i="164" s="1"/>
  <c r="AD19" i="145"/>
  <c r="AD39" i="145" s="1"/>
  <c r="AD19" i="126"/>
  <c r="AD39" i="126" s="1"/>
  <c r="AD18" i="144" s="1"/>
  <c r="AD19" i="80"/>
  <c r="AD39" i="80" s="1"/>
  <c r="AG17" i="188"/>
  <c r="AG37" i="157"/>
  <c r="P19" i="189"/>
  <c r="P19" i="157"/>
  <c r="P19" i="186"/>
  <c r="P39" i="186" s="1"/>
  <c r="P19" i="187" s="1"/>
  <c r="P19" i="166"/>
  <c r="P39" i="166" s="1"/>
  <c r="P19" i="164"/>
  <c r="P39" i="164" s="1"/>
  <c r="P19" i="163"/>
  <c r="P39" i="163" s="1"/>
  <c r="P18" i="165" s="1"/>
  <c r="P19" i="145"/>
  <c r="P39" i="145" s="1"/>
  <c r="P19" i="126"/>
  <c r="P39" i="126" s="1"/>
  <c r="P18" i="144" s="1"/>
  <c r="P19" i="80"/>
  <c r="P39" i="80" s="1"/>
  <c r="G40" i="157"/>
  <c r="G20" i="188"/>
  <c r="H31" i="157"/>
  <c r="H11" i="188"/>
  <c r="G31" i="157"/>
  <c r="G11" i="188"/>
  <c r="P10" i="189"/>
  <c r="P10" i="157"/>
  <c r="P10" i="186"/>
  <c r="P30" i="186" s="1"/>
  <c r="P10" i="187" s="1"/>
  <c r="P10" i="166"/>
  <c r="P30" i="166" s="1"/>
  <c r="P10" i="164"/>
  <c r="P30" i="164" s="1"/>
  <c r="P10" i="163"/>
  <c r="P30" i="163" s="1"/>
  <c r="P9" i="165" s="1"/>
  <c r="P10" i="145"/>
  <c r="P30" i="145" s="1"/>
  <c r="P10" i="126"/>
  <c r="P30" i="126" s="1"/>
  <c r="P9" i="144" s="1"/>
  <c r="P10" i="80"/>
  <c r="P30" i="80" s="1"/>
  <c r="G14" i="188"/>
  <c r="G34" i="157"/>
  <c r="AD13" i="189"/>
  <c r="AD13" i="186"/>
  <c r="AD33" i="186" s="1"/>
  <c r="AD13" i="187" s="1"/>
  <c r="AD13" i="157"/>
  <c r="AD13" i="166"/>
  <c r="AD33" i="166" s="1"/>
  <c r="AD13" i="163"/>
  <c r="AD33" i="163" s="1"/>
  <c r="AD12" i="165" s="1"/>
  <c r="AD13" i="164"/>
  <c r="AD33" i="164" s="1"/>
  <c r="AD13" i="145"/>
  <c r="AD33" i="145" s="1"/>
  <c r="AD13" i="126"/>
  <c r="AD33" i="126" s="1"/>
  <c r="AD12" i="144" s="1"/>
  <c r="AD13" i="80"/>
  <c r="AD33" i="80" s="1"/>
  <c r="R16" i="189"/>
  <c r="R16" i="186"/>
  <c r="R36" i="186" s="1"/>
  <c r="R16" i="187" s="1"/>
  <c r="R16" i="157"/>
  <c r="R16" i="166"/>
  <c r="R36" i="166" s="1"/>
  <c r="R16" i="163"/>
  <c r="R36" i="163" s="1"/>
  <c r="R15" i="165" s="1"/>
  <c r="R16" i="164"/>
  <c r="R36" i="164" s="1"/>
  <c r="R16" i="145"/>
  <c r="R36" i="145" s="1"/>
  <c r="R16" i="126"/>
  <c r="R36" i="126" s="1"/>
  <c r="R15" i="144" s="1"/>
  <c r="R16" i="80"/>
  <c r="R36" i="80" s="1"/>
  <c r="AD8" i="189"/>
  <c r="AD8" i="186"/>
  <c r="AD28" i="186" s="1"/>
  <c r="AD8" i="187" s="1"/>
  <c r="AD8" i="157"/>
  <c r="AD8" i="166"/>
  <c r="AD28" i="166" s="1"/>
  <c r="AD8" i="163"/>
  <c r="AD28" i="163" s="1"/>
  <c r="AD7" i="165" s="1"/>
  <c r="AD8" i="164"/>
  <c r="AD28" i="164" s="1"/>
  <c r="AD8" i="145"/>
  <c r="AD28" i="145" s="1"/>
  <c r="AD8" i="126"/>
  <c r="AD28" i="126" s="1"/>
  <c r="AD7" i="144" s="1"/>
  <c r="AD8" i="80"/>
  <c r="AD28" i="80" s="1"/>
  <c r="AD10" i="189"/>
  <c r="AD10" i="186"/>
  <c r="AD30" i="186" s="1"/>
  <c r="AD10" i="187" s="1"/>
  <c r="AD10" i="157"/>
  <c r="AD10" i="166"/>
  <c r="AD30" i="166" s="1"/>
  <c r="AD10" i="163"/>
  <c r="AD30" i="163" s="1"/>
  <c r="AD9" i="165" s="1"/>
  <c r="AD10" i="164"/>
  <c r="AD30" i="164" s="1"/>
  <c r="AD10" i="145"/>
  <c r="AD30" i="145" s="1"/>
  <c r="AD10" i="126"/>
  <c r="AD30" i="126" s="1"/>
  <c r="AD9" i="144" s="1"/>
  <c r="AD10" i="80"/>
  <c r="AD30" i="80" s="1"/>
  <c r="G16" i="189"/>
  <c r="G16" i="186"/>
  <c r="G36" i="186" s="1"/>
  <c r="G16" i="187" s="1"/>
  <c r="G16" i="157"/>
  <c r="G16" i="166"/>
  <c r="G36" i="166" s="1"/>
  <c r="G16" i="163"/>
  <c r="G36" i="163" s="1"/>
  <c r="G15" i="165" s="1"/>
  <c r="G16" i="164"/>
  <c r="G36" i="164" s="1"/>
  <c r="G16" i="126"/>
  <c r="G36" i="126" s="1"/>
  <c r="G15" i="144" s="1"/>
  <c r="G16" i="80"/>
  <c r="G36" i="80" s="1"/>
  <c r="G16" i="145"/>
  <c r="G36" i="145" s="1"/>
  <c r="E37" i="157"/>
  <c r="E17" i="188"/>
  <c r="R42" i="157"/>
  <c r="R22" i="188"/>
  <c r="L17" i="188"/>
  <c r="L37" i="157"/>
  <c r="H40" i="157"/>
  <c r="H20" i="188"/>
  <c r="G42" i="157"/>
  <c r="G22" i="188"/>
  <c r="AR17" i="188"/>
  <c r="AR37" i="157"/>
  <c r="E7" i="97"/>
  <c r="E27" i="97" s="1"/>
  <c r="E7" i="190"/>
  <c r="E27" i="190" s="1"/>
  <c r="F7" i="97"/>
  <c r="F27" i="97" s="1"/>
  <c r="F7" i="190"/>
  <c r="F27" i="190" s="1"/>
  <c r="D7" i="190"/>
  <c r="D27" i="190" s="1"/>
  <c r="D7" i="97"/>
  <c r="D27" i="97" s="1"/>
  <c r="B37" i="157"/>
  <c r="B17" i="188"/>
  <c r="H17" i="54"/>
  <c r="R17" i="54"/>
  <c r="G17" i="54"/>
  <c r="P22" i="54"/>
  <c r="AD20" i="54"/>
  <c r="P20" i="54"/>
  <c r="AD11" i="54"/>
  <c r="AD22" i="54"/>
  <c r="P14" i="54"/>
  <c r="AD14" i="54"/>
  <c r="P11" i="54"/>
  <c r="S10" i="54"/>
  <c r="Y13" i="54"/>
  <c r="AP10" i="54"/>
  <c r="AH19" i="54"/>
  <c r="AN19" i="54"/>
  <c r="AO10" i="54"/>
  <c r="AY8" i="54"/>
  <c r="AY10" i="54"/>
  <c r="AY13" i="54"/>
  <c r="AY19" i="54"/>
  <c r="AP13" i="54"/>
  <c r="AP19" i="54"/>
  <c r="AP8" i="54"/>
  <c r="AO8" i="54"/>
  <c r="AO13" i="54"/>
  <c r="AN8" i="54"/>
  <c r="AN10" i="54"/>
  <c r="AN13" i="54"/>
  <c r="AO19" i="54"/>
  <c r="AH8" i="54"/>
  <c r="AH10" i="54"/>
  <c r="AH13" i="54"/>
  <c r="Y19" i="54"/>
  <c r="Y8" i="54"/>
  <c r="Y10" i="54"/>
  <c r="S19" i="54"/>
  <c r="S8" i="54"/>
  <c r="S13" i="54"/>
  <c r="AN10" i="189" l="1"/>
  <c r="AN10" i="157"/>
  <c r="AN10" i="166"/>
  <c r="AN30" i="166" s="1"/>
  <c r="AN10" i="186"/>
  <c r="AN30" i="186" s="1"/>
  <c r="AN10" i="187" s="1"/>
  <c r="AN10" i="164"/>
  <c r="AN30" i="164" s="1"/>
  <c r="AN10" i="163"/>
  <c r="AN30" i="163" s="1"/>
  <c r="AN9" i="165" s="1"/>
  <c r="AN10" i="145"/>
  <c r="AN30" i="145" s="1"/>
  <c r="AN10" i="126"/>
  <c r="AN30" i="126" s="1"/>
  <c r="AN9" i="144" s="1"/>
  <c r="AN10" i="80"/>
  <c r="AN30" i="80" s="1"/>
  <c r="AN19" i="189"/>
  <c r="AN19" i="186"/>
  <c r="AN39" i="186" s="1"/>
  <c r="AN19" i="187" s="1"/>
  <c r="AN19" i="157"/>
  <c r="AN19" i="166"/>
  <c r="AN39" i="166" s="1"/>
  <c r="AN19" i="164"/>
  <c r="AN39" i="164" s="1"/>
  <c r="AN19" i="163"/>
  <c r="AN39" i="163" s="1"/>
  <c r="AN18" i="165" s="1"/>
  <c r="AN19" i="145"/>
  <c r="AN39" i="145" s="1"/>
  <c r="AN19" i="126"/>
  <c r="AN39" i="126" s="1"/>
  <c r="AN18" i="144" s="1"/>
  <c r="AN19" i="80"/>
  <c r="AN39" i="80" s="1"/>
  <c r="P22" i="189"/>
  <c r="P22" i="157"/>
  <c r="P22" i="186"/>
  <c r="P42" i="186" s="1"/>
  <c r="P22" i="187" s="1"/>
  <c r="P22" i="164"/>
  <c r="P42" i="164" s="1"/>
  <c r="P22" i="166"/>
  <c r="P42" i="166" s="1"/>
  <c r="P22" i="163"/>
  <c r="P42" i="163" s="1"/>
  <c r="P21" i="165" s="1"/>
  <c r="P22" i="145"/>
  <c r="P42" i="145" s="1"/>
  <c r="P22" i="126"/>
  <c r="P42" i="126" s="1"/>
  <c r="P21" i="144" s="1"/>
  <c r="P22" i="80"/>
  <c r="P42" i="80" s="1"/>
  <c r="P8" i="188"/>
  <c r="P28" i="157"/>
  <c r="S13" i="189"/>
  <c r="S13" i="186"/>
  <c r="S33" i="186" s="1"/>
  <c r="S13" i="187" s="1"/>
  <c r="S13" i="157"/>
  <c r="S13" i="166"/>
  <c r="S33" i="166" s="1"/>
  <c r="S13" i="163"/>
  <c r="S33" i="163" s="1"/>
  <c r="S12" i="165" s="1"/>
  <c r="S13" i="164"/>
  <c r="S33" i="164" s="1"/>
  <c r="S13" i="145"/>
  <c r="S33" i="145" s="1"/>
  <c r="S13" i="126"/>
  <c r="S33" i="126" s="1"/>
  <c r="S12" i="144" s="1"/>
  <c r="S13" i="80"/>
  <c r="S33" i="80" s="1"/>
  <c r="Y8" i="189"/>
  <c r="Y8" i="186"/>
  <c r="Y28" i="186" s="1"/>
  <c r="Y8" i="187" s="1"/>
  <c r="Y8" i="166"/>
  <c r="Y28" i="166" s="1"/>
  <c r="Y8" i="157"/>
  <c r="Y8" i="164"/>
  <c r="Y28" i="164" s="1"/>
  <c r="Y8" i="145"/>
  <c r="Y28" i="145" s="1"/>
  <c r="Y8" i="163"/>
  <c r="Y28" i="163" s="1"/>
  <c r="Y7" i="165" s="1"/>
  <c r="Y8" i="80"/>
  <c r="Y28" i="80" s="1"/>
  <c r="Y8" i="126"/>
  <c r="Y28" i="126" s="1"/>
  <c r="Y7" i="144" s="1"/>
  <c r="AH8" i="189"/>
  <c r="AH8" i="186"/>
  <c r="AH28" i="186" s="1"/>
  <c r="AH8" i="187" s="1"/>
  <c r="AH8" i="157"/>
  <c r="AH8" i="166"/>
  <c r="AH28" i="166" s="1"/>
  <c r="AH8" i="163"/>
  <c r="AH28" i="163" s="1"/>
  <c r="AH7" i="165" s="1"/>
  <c r="AH8" i="164"/>
  <c r="AH28" i="164" s="1"/>
  <c r="AH8" i="145"/>
  <c r="AH28" i="145" s="1"/>
  <c r="AH8" i="126"/>
  <c r="AH28" i="126" s="1"/>
  <c r="AH7" i="144" s="1"/>
  <c r="AH8" i="80"/>
  <c r="AH28" i="80" s="1"/>
  <c r="AN8" i="189"/>
  <c r="AN8" i="186"/>
  <c r="AN28" i="186" s="1"/>
  <c r="AN8" i="187" s="1"/>
  <c r="AN8" i="157"/>
  <c r="AN8" i="166"/>
  <c r="AN28" i="166" s="1"/>
  <c r="AN8" i="164"/>
  <c r="AN28" i="164" s="1"/>
  <c r="AN8" i="163"/>
  <c r="AN28" i="163" s="1"/>
  <c r="AN7" i="165" s="1"/>
  <c r="AN8" i="145"/>
  <c r="AN28" i="145" s="1"/>
  <c r="AN8" i="126"/>
  <c r="AN28" i="126" s="1"/>
  <c r="AN7" i="144" s="1"/>
  <c r="AN8" i="80"/>
  <c r="AN28" i="80" s="1"/>
  <c r="AP19" i="189"/>
  <c r="AP19" i="186"/>
  <c r="AP39" i="186" s="1"/>
  <c r="AP19" i="187" s="1"/>
  <c r="AP19" i="157"/>
  <c r="AP19" i="166"/>
  <c r="AP39" i="166" s="1"/>
  <c r="AP19" i="163"/>
  <c r="AP39" i="163" s="1"/>
  <c r="AP18" i="165" s="1"/>
  <c r="AP19" i="164"/>
  <c r="AP39" i="164" s="1"/>
  <c r="AP19" i="145"/>
  <c r="AP39" i="145" s="1"/>
  <c r="AP19" i="126"/>
  <c r="AP39" i="126" s="1"/>
  <c r="AP18" i="144" s="1"/>
  <c r="AP19" i="80"/>
  <c r="AP39" i="80" s="1"/>
  <c r="AY10" i="166"/>
  <c r="AY30" i="166" s="1"/>
  <c r="AY10" i="163"/>
  <c r="AY30" i="163" s="1"/>
  <c r="AY9" i="165" s="1"/>
  <c r="AY10" i="164"/>
  <c r="AY30" i="164" s="1"/>
  <c r="AY10" i="145"/>
  <c r="AY30" i="145" s="1"/>
  <c r="AY10" i="126"/>
  <c r="AY30" i="126" s="1"/>
  <c r="AY9" i="144" s="1"/>
  <c r="AY10" i="80"/>
  <c r="AY30" i="80" s="1"/>
  <c r="AH19" i="189"/>
  <c r="AH19" i="157"/>
  <c r="AH19" i="186"/>
  <c r="AH39" i="186" s="1"/>
  <c r="AH19" i="187" s="1"/>
  <c r="AH19" i="166"/>
  <c r="AH39" i="166" s="1"/>
  <c r="AH19" i="163"/>
  <c r="AH39" i="163" s="1"/>
  <c r="AH18" i="165" s="1"/>
  <c r="AH19" i="164"/>
  <c r="AH39" i="164" s="1"/>
  <c r="AH19" i="145"/>
  <c r="AH39" i="145" s="1"/>
  <c r="AH19" i="126"/>
  <c r="AH39" i="126" s="1"/>
  <c r="AH18" i="144" s="1"/>
  <c r="AH19" i="80"/>
  <c r="AH39" i="80" s="1"/>
  <c r="P11" i="189"/>
  <c r="P11" i="186"/>
  <c r="P31" i="186" s="1"/>
  <c r="P11" i="187" s="1"/>
  <c r="P11" i="157"/>
  <c r="P11" i="166"/>
  <c r="P31" i="166" s="1"/>
  <c r="P11" i="164"/>
  <c r="P31" i="164" s="1"/>
  <c r="P11" i="163"/>
  <c r="P31" i="163" s="1"/>
  <c r="P10" i="165" s="1"/>
  <c r="P11" i="80"/>
  <c r="P31" i="80" s="1"/>
  <c r="P11" i="145"/>
  <c r="P31" i="145" s="1"/>
  <c r="P11" i="126"/>
  <c r="P31" i="126" s="1"/>
  <c r="P10" i="144" s="1"/>
  <c r="AD11" i="189"/>
  <c r="AD11" i="186"/>
  <c r="AD31" i="186" s="1"/>
  <c r="AD11" i="187" s="1"/>
  <c r="AD11" i="157"/>
  <c r="AD11" i="166"/>
  <c r="AD31" i="166" s="1"/>
  <c r="AD11" i="163"/>
  <c r="AD31" i="163" s="1"/>
  <c r="AD10" i="165" s="1"/>
  <c r="AD11" i="164"/>
  <c r="AD31" i="164" s="1"/>
  <c r="AD11" i="145"/>
  <c r="AD31" i="145" s="1"/>
  <c r="AD11" i="126"/>
  <c r="AD31" i="126" s="1"/>
  <c r="AD10" i="144" s="1"/>
  <c r="AD11" i="80"/>
  <c r="AD31" i="80" s="1"/>
  <c r="G17" i="189"/>
  <c r="G17" i="186"/>
  <c r="G37" i="186" s="1"/>
  <c r="G17" i="187" s="1"/>
  <c r="G17" i="157"/>
  <c r="G17" i="166"/>
  <c r="G37" i="166" s="1"/>
  <c r="G17" i="163"/>
  <c r="G37" i="163" s="1"/>
  <c r="G16" i="165" s="1"/>
  <c r="G17" i="164"/>
  <c r="G37" i="164" s="1"/>
  <c r="G17" i="145"/>
  <c r="G37" i="145" s="1"/>
  <c r="G17" i="126"/>
  <c r="G37" i="126" s="1"/>
  <c r="G16" i="144" s="1"/>
  <c r="G17" i="80"/>
  <c r="G37" i="80" s="1"/>
  <c r="AD10" i="188"/>
  <c r="AD30" i="157"/>
  <c r="R36" i="157"/>
  <c r="R16" i="188"/>
  <c r="Y10" i="189"/>
  <c r="Y10" i="186"/>
  <c r="Y30" i="186" s="1"/>
  <c r="Y10" i="187" s="1"/>
  <c r="Y10" i="157"/>
  <c r="Y10" i="166"/>
  <c r="Y30" i="166" s="1"/>
  <c r="Y10" i="164"/>
  <c r="Y30" i="164" s="1"/>
  <c r="Y10" i="145"/>
  <c r="Y30" i="145" s="1"/>
  <c r="Y10" i="163"/>
  <c r="Y30" i="163" s="1"/>
  <c r="Y9" i="165" s="1"/>
  <c r="Y10" i="126"/>
  <c r="Y30" i="126" s="1"/>
  <c r="Y9" i="144" s="1"/>
  <c r="Y10" i="80"/>
  <c r="Y30" i="80" s="1"/>
  <c r="AP8" i="189"/>
  <c r="AP8" i="186"/>
  <c r="AP28" i="186" s="1"/>
  <c r="AP8" i="187" s="1"/>
  <c r="AP8" i="157"/>
  <c r="AP8" i="166"/>
  <c r="AP28" i="166" s="1"/>
  <c r="AP8" i="163"/>
  <c r="AP28" i="163" s="1"/>
  <c r="AP7" i="165" s="1"/>
  <c r="AP8" i="164"/>
  <c r="AP28" i="164" s="1"/>
  <c r="AP8" i="145"/>
  <c r="AP28" i="145" s="1"/>
  <c r="AP8" i="126"/>
  <c r="AP28" i="126" s="1"/>
  <c r="AP7" i="144" s="1"/>
  <c r="AP8" i="80"/>
  <c r="AP28" i="80" s="1"/>
  <c r="S10" i="189"/>
  <c r="S10" i="186"/>
  <c r="S30" i="186" s="1"/>
  <c r="S10" i="187" s="1"/>
  <c r="S10" i="157"/>
  <c r="S10" i="166"/>
  <c r="S30" i="166" s="1"/>
  <c r="S10" i="163"/>
  <c r="S30" i="163" s="1"/>
  <c r="S9" i="165" s="1"/>
  <c r="S10" i="164"/>
  <c r="S30" i="164" s="1"/>
  <c r="S10" i="145"/>
  <c r="S30" i="145" s="1"/>
  <c r="S10" i="126"/>
  <c r="S30" i="126" s="1"/>
  <c r="S9" i="144" s="1"/>
  <c r="S10" i="80"/>
  <c r="S30" i="80" s="1"/>
  <c r="P30" i="157"/>
  <c r="P10" i="188"/>
  <c r="P19" i="188"/>
  <c r="P39" i="157"/>
  <c r="S8" i="189"/>
  <c r="S8" i="157"/>
  <c r="S8" i="186"/>
  <c r="S28" i="186" s="1"/>
  <c r="S8" i="187" s="1"/>
  <c r="S8" i="163"/>
  <c r="S28" i="163" s="1"/>
  <c r="S7" i="165" s="1"/>
  <c r="S8" i="166"/>
  <c r="S28" i="166" s="1"/>
  <c r="S8" i="164"/>
  <c r="S28" i="164" s="1"/>
  <c r="S8" i="126"/>
  <c r="S28" i="126" s="1"/>
  <c r="S7" i="144" s="1"/>
  <c r="S8" i="80"/>
  <c r="S28" i="80" s="1"/>
  <c r="S8" i="145"/>
  <c r="S28" i="145" s="1"/>
  <c r="Y19" i="189"/>
  <c r="Y19" i="186"/>
  <c r="Y39" i="186" s="1"/>
  <c r="Y19" i="187" s="1"/>
  <c r="Y19" i="157"/>
  <c r="Y19" i="166"/>
  <c r="Y39" i="166" s="1"/>
  <c r="Y19" i="164"/>
  <c r="Y39" i="164" s="1"/>
  <c r="Y19" i="163"/>
  <c r="Y39" i="163" s="1"/>
  <c r="Y18" i="165" s="1"/>
  <c r="Y19" i="145"/>
  <c r="Y39" i="145" s="1"/>
  <c r="Y19" i="126"/>
  <c r="Y39" i="126" s="1"/>
  <c r="Y18" i="144" s="1"/>
  <c r="Y19" i="80"/>
  <c r="Y39" i="80" s="1"/>
  <c r="AO19" i="189"/>
  <c r="AO19" i="186"/>
  <c r="AO39" i="186" s="1"/>
  <c r="AO19" i="187" s="1"/>
  <c r="AO19" i="157"/>
  <c r="AO19" i="166"/>
  <c r="AO39" i="166" s="1"/>
  <c r="AO19" i="164"/>
  <c r="AO39" i="164" s="1"/>
  <c r="AO19" i="163"/>
  <c r="AO39" i="163" s="1"/>
  <c r="AO18" i="165" s="1"/>
  <c r="AO19" i="145"/>
  <c r="AO39" i="145" s="1"/>
  <c r="AO19" i="126"/>
  <c r="AO39" i="126" s="1"/>
  <c r="AO18" i="144" s="1"/>
  <c r="AO19" i="80"/>
  <c r="AO39" i="80" s="1"/>
  <c r="AO13" i="189"/>
  <c r="AO13" i="186"/>
  <c r="AO33" i="186" s="1"/>
  <c r="AO13" i="187" s="1"/>
  <c r="AO13" i="157"/>
  <c r="AO13" i="166"/>
  <c r="AO33" i="166" s="1"/>
  <c r="AO13" i="164"/>
  <c r="AO33" i="164" s="1"/>
  <c r="AO13" i="163"/>
  <c r="AO33" i="163" s="1"/>
  <c r="AO12" i="165" s="1"/>
  <c r="AO13" i="145"/>
  <c r="AO33" i="145" s="1"/>
  <c r="AO13" i="80"/>
  <c r="AO33" i="80" s="1"/>
  <c r="AO13" i="126"/>
  <c r="AO33" i="126" s="1"/>
  <c r="AO12" i="144" s="1"/>
  <c r="AP13" i="189"/>
  <c r="AP13" i="186"/>
  <c r="AP33" i="186" s="1"/>
  <c r="AP13" i="187" s="1"/>
  <c r="AP13" i="157"/>
  <c r="AP13" i="166"/>
  <c r="AP33" i="166" s="1"/>
  <c r="AP13" i="163"/>
  <c r="AP33" i="163" s="1"/>
  <c r="AP12" i="165" s="1"/>
  <c r="AP13" i="164"/>
  <c r="AP33" i="164" s="1"/>
  <c r="AP13" i="145"/>
  <c r="AP33" i="145" s="1"/>
  <c r="AP13" i="126"/>
  <c r="AP33" i="126" s="1"/>
  <c r="AP12" i="144" s="1"/>
  <c r="AP13" i="80"/>
  <c r="AP33" i="80" s="1"/>
  <c r="AY8" i="166"/>
  <c r="AY28" i="166" s="1"/>
  <c r="AY8" i="163"/>
  <c r="AY28" i="163" s="1"/>
  <c r="AY7" i="165" s="1"/>
  <c r="AY8" i="164"/>
  <c r="AY28" i="164" s="1"/>
  <c r="AY8" i="126"/>
  <c r="AY28" i="126" s="1"/>
  <c r="AY7" i="144" s="1"/>
  <c r="AY8" i="80"/>
  <c r="AY28" i="80" s="1"/>
  <c r="AY8" i="145"/>
  <c r="AY28" i="145" s="1"/>
  <c r="AP10" i="189"/>
  <c r="AP10" i="186"/>
  <c r="AP30" i="186" s="1"/>
  <c r="AP10" i="187" s="1"/>
  <c r="AP10" i="157"/>
  <c r="AP10" i="166"/>
  <c r="AP30" i="166" s="1"/>
  <c r="AP10" i="163"/>
  <c r="AP30" i="163" s="1"/>
  <c r="AP9" i="165" s="1"/>
  <c r="AP10" i="164"/>
  <c r="AP30" i="164" s="1"/>
  <c r="AP10" i="145"/>
  <c r="AP30" i="145" s="1"/>
  <c r="AP10" i="126"/>
  <c r="AP30" i="126" s="1"/>
  <c r="AP9" i="144" s="1"/>
  <c r="AP10" i="80"/>
  <c r="AP30" i="80" s="1"/>
  <c r="AD14" i="189"/>
  <c r="AD14" i="186"/>
  <c r="AD34" i="186" s="1"/>
  <c r="AD14" i="187" s="1"/>
  <c r="AD14" i="157"/>
  <c r="AD14" i="166"/>
  <c r="AD34" i="166" s="1"/>
  <c r="AD14" i="163"/>
  <c r="AD34" i="163" s="1"/>
  <c r="AD13" i="165" s="1"/>
  <c r="AD14" i="164"/>
  <c r="AD34" i="164" s="1"/>
  <c r="AD14" i="145"/>
  <c r="AD34" i="145" s="1"/>
  <c r="AD14" i="126"/>
  <c r="AD34" i="126" s="1"/>
  <c r="AD13" i="144" s="1"/>
  <c r="AD14" i="80"/>
  <c r="AD34" i="80" s="1"/>
  <c r="P20" i="189"/>
  <c r="P20" i="186"/>
  <c r="P40" i="186" s="1"/>
  <c r="P20" i="187" s="1"/>
  <c r="P20" i="157"/>
  <c r="P20" i="166"/>
  <c r="P40" i="166" s="1"/>
  <c r="P20" i="164"/>
  <c r="P40" i="164" s="1"/>
  <c r="P20" i="163"/>
  <c r="P40" i="163" s="1"/>
  <c r="P19" i="165" s="1"/>
  <c r="P20" i="145"/>
  <c r="P40" i="145" s="1"/>
  <c r="P20" i="126"/>
  <c r="P40" i="126" s="1"/>
  <c r="P19" i="144" s="1"/>
  <c r="P20" i="80"/>
  <c r="P40" i="80" s="1"/>
  <c r="R17" i="189"/>
  <c r="R17" i="186"/>
  <c r="R37" i="186" s="1"/>
  <c r="R17" i="187" s="1"/>
  <c r="R17" i="157"/>
  <c r="R17" i="166"/>
  <c r="R37" i="166" s="1"/>
  <c r="R17" i="163"/>
  <c r="R37" i="163" s="1"/>
  <c r="R16" i="165" s="1"/>
  <c r="R17" i="164"/>
  <c r="R37" i="164" s="1"/>
  <c r="R17" i="145"/>
  <c r="R37" i="145" s="1"/>
  <c r="R17" i="126"/>
  <c r="R37" i="126" s="1"/>
  <c r="R16" i="144" s="1"/>
  <c r="R17" i="80"/>
  <c r="R37" i="80" s="1"/>
  <c r="H36" i="157"/>
  <c r="H16" i="188"/>
  <c r="AH10" i="189"/>
  <c r="AH10" i="186"/>
  <c r="AH30" i="186" s="1"/>
  <c r="AH10" i="187" s="1"/>
  <c r="AH10" i="157"/>
  <c r="AH10" i="166"/>
  <c r="AH30" i="166" s="1"/>
  <c r="AH10" i="163"/>
  <c r="AH30" i="163" s="1"/>
  <c r="AH9" i="165" s="1"/>
  <c r="AH10" i="164"/>
  <c r="AH30" i="164" s="1"/>
  <c r="AH10" i="145"/>
  <c r="AH30" i="145" s="1"/>
  <c r="AH10" i="126"/>
  <c r="AH30" i="126" s="1"/>
  <c r="AH9" i="144" s="1"/>
  <c r="AH10" i="80"/>
  <c r="AH30" i="80" s="1"/>
  <c r="AY13" i="166"/>
  <c r="AY33" i="166" s="1"/>
  <c r="AY13" i="163"/>
  <c r="AY33" i="163" s="1"/>
  <c r="AY12" i="165" s="1"/>
  <c r="AY13" i="164"/>
  <c r="AY33" i="164" s="1"/>
  <c r="AY13" i="145"/>
  <c r="AY33" i="145" s="1"/>
  <c r="AY13" i="126"/>
  <c r="AY33" i="126" s="1"/>
  <c r="AY12" i="144" s="1"/>
  <c r="AY13" i="80"/>
  <c r="AY33" i="80" s="1"/>
  <c r="AD22" i="189"/>
  <c r="AD22" i="186"/>
  <c r="AD42" i="186" s="1"/>
  <c r="AD22" i="187" s="1"/>
  <c r="AD22" i="157"/>
  <c r="AD22" i="166"/>
  <c r="AD42" i="166" s="1"/>
  <c r="AD22" i="163"/>
  <c r="AD42" i="163" s="1"/>
  <c r="AD21" i="165" s="1"/>
  <c r="AD22" i="164"/>
  <c r="AD42" i="164" s="1"/>
  <c r="AD22" i="145"/>
  <c r="AD42" i="145" s="1"/>
  <c r="AD22" i="126"/>
  <c r="AD42" i="126" s="1"/>
  <c r="AD21" i="144" s="1"/>
  <c r="AD22" i="80"/>
  <c r="AD42" i="80" s="1"/>
  <c r="S19" i="189"/>
  <c r="S19" i="186"/>
  <c r="S39" i="186" s="1"/>
  <c r="S19" i="187" s="1"/>
  <c r="S19" i="157"/>
  <c r="S19" i="166"/>
  <c r="S39" i="166" s="1"/>
  <c r="S19" i="163"/>
  <c r="S39" i="163" s="1"/>
  <c r="S18" i="165" s="1"/>
  <c r="S19" i="164"/>
  <c r="S39" i="164" s="1"/>
  <c r="S19" i="145"/>
  <c r="S39" i="145" s="1"/>
  <c r="S19" i="126"/>
  <c r="S39" i="126" s="1"/>
  <c r="S18" i="144" s="1"/>
  <c r="S19" i="80"/>
  <c r="S39" i="80" s="1"/>
  <c r="AH13" i="189"/>
  <c r="AH13" i="157"/>
  <c r="AH13" i="166"/>
  <c r="AH33" i="166" s="1"/>
  <c r="AH13" i="186"/>
  <c r="AH33" i="186" s="1"/>
  <c r="AH13" i="187" s="1"/>
  <c r="AH13" i="163"/>
  <c r="AH33" i="163" s="1"/>
  <c r="AH12" i="165" s="1"/>
  <c r="AH13" i="164"/>
  <c r="AH33" i="164" s="1"/>
  <c r="AH13" i="145"/>
  <c r="AH33" i="145" s="1"/>
  <c r="AH13" i="126"/>
  <c r="AH33" i="126" s="1"/>
  <c r="AH12" i="144" s="1"/>
  <c r="AH13" i="80"/>
  <c r="AH33" i="80" s="1"/>
  <c r="AN13" i="189"/>
  <c r="AN13" i="186"/>
  <c r="AN33" i="186" s="1"/>
  <c r="AN13" i="187" s="1"/>
  <c r="AN13" i="157"/>
  <c r="AN13" i="166"/>
  <c r="AN33" i="166" s="1"/>
  <c r="AN13" i="164"/>
  <c r="AN33" i="164" s="1"/>
  <c r="AN13" i="163"/>
  <c r="AN33" i="163" s="1"/>
  <c r="AN12" i="165" s="1"/>
  <c r="AN13" i="145"/>
  <c r="AN33" i="145" s="1"/>
  <c r="AN13" i="80"/>
  <c r="AN33" i="80" s="1"/>
  <c r="AN13" i="126"/>
  <c r="AN33" i="126" s="1"/>
  <c r="AN12" i="144" s="1"/>
  <c r="AO8" i="189"/>
  <c r="AO8" i="186"/>
  <c r="AO28" i="186" s="1"/>
  <c r="AO8" i="187" s="1"/>
  <c r="AO8" i="166"/>
  <c r="AO28" i="166" s="1"/>
  <c r="AO8" i="157"/>
  <c r="AO8" i="164"/>
  <c r="AO28" i="164" s="1"/>
  <c r="AO8" i="145"/>
  <c r="AO28" i="145" s="1"/>
  <c r="AO8" i="163"/>
  <c r="AO28" i="163" s="1"/>
  <c r="AO7" i="165" s="1"/>
  <c r="AO8" i="80"/>
  <c r="AO28" i="80" s="1"/>
  <c r="AO8" i="126"/>
  <c r="AO28" i="126" s="1"/>
  <c r="AO7" i="144" s="1"/>
  <c r="AY19" i="166"/>
  <c r="AY39" i="166" s="1"/>
  <c r="AY19" i="163"/>
  <c r="AY39" i="163" s="1"/>
  <c r="AY18" i="165" s="1"/>
  <c r="AY19" i="164"/>
  <c r="AY39" i="164" s="1"/>
  <c r="AY19" i="145"/>
  <c r="AY39" i="145" s="1"/>
  <c r="AY19" i="126"/>
  <c r="AY39" i="126" s="1"/>
  <c r="AY18" i="144" s="1"/>
  <c r="AY19" i="80"/>
  <c r="AY39" i="80" s="1"/>
  <c r="AO10" i="189"/>
  <c r="AO10" i="186"/>
  <c r="AO30" i="186" s="1"/>
  <c r="AO10" i="187" s="1"/>
  <c r="AO10" i="157"/>
  <c r="AO10" i="166"/>
  <c r="AO30" i="166" s="1"/>
  <c r="AO10" i="164"/>
  <c r="AO30" i="164" s="1"/>
  <c r="AO10" i="145"/>
  <c r="AO30" i="145" s="1"/>
  <c r="AO10" i="163"/>
  <c r="AO30" i="163" s="1"/>
  <c r="AO9" i="165" s="1"/>
  <c r="AO10" i="80"/>
  <c r="AO30" i="80" s="1"/>
  <c r="AO10" i="126"/>
  <c r="AO30" i="126" s="1"/>
  <c r="AO9" i="144" s="1"/>
  <c r="Y13" i="189"/>
  <c r="Y13" i="186"/>
  <c r="Y33" i="186" s="1"/>
  <c r="Y13" i="187" s="1"/>
  <c r="Y13" i="157"/>
  <c r="Y13" i="166"/>
  <c r="Y33" i="166" s="1"/>
  <c r="Y13" i="164"/>
  <c r="Y33" i="164" s="1"/>
  <c r="Y13" i="163"/>
  <c r="Y33" i="163" s="1"/>
  <c r="Y12" i="165" s="1"/>
  <c r="Y13" i="145"/>
  <c r="Y33" i="145" s="1"/>
  <c r="Y13" i="80"/>
  <c r="Y33" i="80" s="1"/>
  <c r="Y13" i="126"/>
  <c r="Y33" i="126" s="1"/>
  <c r="Y12" i="144" s="1"/>
  <c r="P14" i="189"/>
  <c r="P14" i="186"/>
  <c r="P34" i="186" s="1"/>
  <c r="P14" i="187" s="1"/>
  <c r="P14" i="157"/>
  <c r="P14" i="166"/>
  <c r="P34" i="166" s="1"/>
  <c r="P14" i="164"/>
  <c r="P34" i="164" s="1"/>
  <c r="P14" i="163"/>
  <c r="P34" i="163" s="1"/>
  <c r="P13" i="165" s="1"/>
  <c r="P14" i="145"/>
  <c r="P34" i="145" s="1"/>
  <c r="P14" i="126"/>
  <c r="P34" i="126" s="1"/>
  <c r="P13" i="144" s="1"/>
  <c r="P14" i="80"/>
  <c r="P34" i="80" s="1"/>
  <c r="AD20" i="189"/>
  <c r="AD20" i="186"/>
  <c r="AD40" i="186" s="1"/>
  <c r="AD20" i="187" s="1"/>
  <c r="AD20" i="157"/>
  <c r="AD20" i="166"/>
  <c r="AD40" i="166" s="1"/>
  <c r="AD20" i="163"/>
  <c r="AD40" i="163" s="1"/>
  <c r="AD19" i="165" s="1"/>
  <c r="AD20" i="164"/>
  <c r="AD40" i="164" s="1"/>
  <c r="AD20" i="145"/>
  <c r="AD40" i="145" s="1"/>
  <c r="AD20" i="126"/>
  <c r="AD40" i="126" s="1"/>
  <c r="AD19" i="144" s="1"/>
  <c r="AD20" i="80"/>
  <c r="AD40" i="80" s="1"/>
  <c r="H17" i="189"/>
  <c r="H17" i="186"/>
  <c r="H37" i="186" s="1"/>
  <c r="H17" i="187" s="1"/>
  <c r="H17" i="157"/>
  <c r="H17" i="166"/>
  <c r="H37" i="166" s="1"/>
  <c r="H17" i="164"/>
  <c r="H37" i="164" s="1"/>
  <c r="H17" i="163"/>
  <c r="H37" i="163" s="1"/>
  <c r="H16" i="165" s="1"/>
  <c r="H17" i="145"/>
  <c r="H37" i="145" s="1"/>
  <c r="H17" i="126"/>
  <c r="H37" i="126" s="1"/>
  <c r="H16" i="144" s="1"/>
  <c r="H17" i="80"/>
  <c r="H37" i="80" s="1"/>
  <c r="G36" i="157"/>
  <c r="G16" i="188"/>
  <c r="AD8" i="188"/>
  <c r="AD28" i="157"/>
  <c r="AD33" i="157"/>
  <c r="AD13" i="188"/>
  <c r="AD39" i="157"/>
  <c r="AD19" i="188"/>
  <c r="P13" i="188"/>
  <c r="P33" i="157"/>
  <c r="E10" i="97"/>
  <c r="E30" i="97" s="1"/>
  <c r="E10" i="190"/>
  <c r="E30" i="190" s="1"/>
  <c r="G7" i="190"/>
  <c r="G27" i="190" s="1"/>
  <c r="G7" i="97"/>
  <c r="G27" i="97" s="1"/>
  <c r="F8" i="97"/>
  <c r="F28" i="97" s="1"/>
  <c r="F8" i="190"/>
  <c r="F28" i="190" s="1"/>
  <c r="F13" i="97"/>
  <c r="F33" i="97" s="1"/>
  <c r="F13" i="190"/>
  <c r="F33" i="190" s="1"/>
  <c r="D13" i="190"/>
  <c r="D33" i="190" s="1"/>
  <c r="D13" i="97"/>
  <c r="D33" i="97" s="1"/>
  <c r="D10" i="97"/>
  <c r="D30" i="97" s="1"/>
  <c r="D10" i="190"/>
  <c r="D30" i="190" s="1"/>
  <c r="F10" i="190"/>
  <c r="F30" i="190" s="1"/>
  <c r="F10" i="97"/>
  <c r="F30" i="97" s="1"/>
  <c r="D8" i="190"/>
  <c r="D28" i="190" s="1"/>
  <c r="D8" i="97"/>
  <c r="D28" i="97" s="1"/>
  <c r="C7" i="97"/>
  <c r="C27" i="97" s="1"/>
  <c r="C7" i="190"/>
  <c r="C27" i="190" s="1"/>
  <c r="E8" i="190"/>
  <c r="E28" i="190" s="1"/>
  <c r="E8" i="97"/>
  <c r="E28" i="97" s="1"/>
  <c r="D19" i="97"/>
  <c r="D39" i="97" s="1"/>
  <c r="D19" i="190"/>
  <c r="D39" i="190" s="1"/>
  <c r="I7" i="97"/>
  <c r="I27" i="97" s="1"/>
  <c r="I7" i="190"/>
  <c r="I27" i="190" s="1"/>
  <c r="F19" i="97"/>
  <c r="F39" i="97" s="1"/>
  <c r="F19" i="190"/>
  <c r="F39" i="190" s="1"/>
  <c r="E19" i="97"/>
  <c r="E39" i="97" s="1"/>
  <c r="E19" i="190"/>
  <c r="E39" i="190" s="1"/>
  <c r="E13" i="97"/>
  <c r="E33" i="97" s="1"/>
  <c r="E13" i="190"/>
  <c r="E33" i="190" s="1"/>
  <c r="B27" i="190"/>
  <c r="B27" i="97"/>
  <c r="P16" i="54"/>
  <c r="AD16" i="54"/>
  <c r="AH22" i="54"/>
  <c r="AP20" i="54"/>
  <c r="AP11" i="54"/>
  <c r="Y11" i="54"/>
  <c r="AY14" i="54"/>
  <c r="Y22" i="54"/>
  <c r="AN22" i="54"/>
  <c r="AY11" i="54"/>
  <c r="Y14" i="54"/>
  <c r="AO20" i="54"/>
  <c r="AP14" i="54"/>
  <c r="AN20" i="54"/>
  <c r="S20" i="54"/>
  <c r="AN14" i="54"/>
  <c r="Y20" i="54"/>
  <c r="AO14" i="54"/>
  <c r="AN11" i="54"/>
  <c r="AH14" i="54"/>
  <c r="AO22" i="54"/>
  <c r="AO11" i="54"/>
  <c r="S14" i="54"/>
  <c r="S22" i="54"/>
  <c r="AY20" i="54"/>
  <c r="AH11" i="54"/>
  <c r="AP22" i="54"/>
  <c r="AY22" i="54"/>
  <c r="AH20" i="54"/>
  <c r="S11" i="54"/>
  <c r="BP19" i="54"/>
  <c r="BK19" i="54"/>
  <c r="BH8" i="54"/>
  <c r="BG19" i="54"/>
  <c r="AZ19" i="54"/>
  <c r="AT8" i="54"/>
  <c r="BH8" i="166" l="1"/>
  <c r="BH28" i="166" s="1"/>
  <c r="BH8" i="164"/>
  <c r="BH28" i="164" s="1"/>
  <c r="BH8" i="163"/>
  <c r="BH28" i="163" s="1"/>
  <c r="BH7" i="165" s="1"/>
  <c r="BH8" i="145"/>
  <c r="BH28" i="145" s="1"/>
  <c r="BH8" i="126"/>
  <c r="BH28" i="126" s="1"/>
  <c r="BH7" i="144" s="1"/>
  <c r="BH8" i="80"/>
  <c r="BH28" i="80" s="1"/>
  <c r="AO22" i="189"/>
  <c r="AO22" i="157"/>
  <c r="AO22" i="186"/>
  <c r="AO42" i="186" s="1"/>
  <c r="AO22" i="187" s="1"/>
  <c r="AO22" i="166"/>
  <c r="AO42" i="166" s="1"/>
  <c r="AO22" i="164"/>
  <c r="AO42" i="164" s="1"/>
  <c r="AO22" i="145"/>
  <c r="AO42" i="145" s="1"/>
  <c r="AO22" i="163"/>
  <c r="AO42" i="163" s="1"/>
  <c r="AO21" i="165" s="1"/>
  <c r="AO22" i="80"/>
  <c r="AO42" i="80" s="1"/>
  <c r="AO22" i="126"/>
  <c r="AO42" i="126" s="1"/>
  <c r="AO21" i="144" s="1"/>
  <c r="AN22" i="189"/>
  <c r="AN22" i="157"/>
  <c r="AN22" i="186"/>
  <c r="AN42" i="186" s="1"/>
  <c r="AN22" i="187" s="1"/>
  <c r="AN22" i="166"/>
  <c r="AN42" i="166" s="1"/>
  <c r="AN22" i="164"/>
  <c r="AN42" i="164" s="1"/>
  <c r="AN22" i="163"/>
  <c r="AN42" i="163" s="1"/>
  <c r="AN21" i="165" s="1"/>
  <c r="AN22" i="145"/>
  <c r="AN42" i="145" s="1"/>
  <c r="AN22" i="126"/>
  <c r="AN42" i="126" s="1"/>
  <c r="AN21" i="144" s="1"/>
  <c r="AN22" i="80"/>
  <c r="AN42" i="80" s="1"/>
  <c r="AT8" i="166"/>
  <c r="AT28" i="166" s="1"/>
  <c r="AT8" i="163"/>
  <c r="AT28" i="163" s="1"/>
  <c r="AT7" i="165" s="1"/>
  <c r="AT8" i="164"/>
  <c r="AT28" i="164" s="1"/>
  <c r="AT8" i="145"/>
  <c r="AT28" i="145" s="1"/>
  <c r="AT8" i="126"/>
  <c r="AT28" i="126" s="1"/>
  <c r="AT7" i="144" s="1"/>
  <c r="AT8" i="80"/>
  <c r="AT28" i="80" s="1"/>
  <c r="Y22" i="189"/>
  <c r="Y22" i="186"/>
  <c r="Y42" i="186" s="1"/>
  <c r="Y22" i="187" s="1"/>
  <c r="Y22" i="157"/>
  <c r="Y22" i="166"/>
  <c r="Y42" i="166" s="1"/>
  <c r="Y22" i="164"/>
  <c r="Y42" i="164" s="1"/>
  <c r="Y22" i="145"/>
  <c r="Y42" i="145" s="1"/>
  <c r="Y22" i="163"/>
  <c r="Y42" i="163" s="1"/>
  <c r="Y21" i="165" s="1"/>
  <c r="Y22" i="126"/>
  <c r="Y42" i="126" s="1"/>
  <c r="Y21" i="144" s="1"/>
  <c r="Y22" i="80"/>
  <c r="Y42" i="80" s="1"/>
  <c r="AO13" i="188"/>
  <c r="AO33" i="157"/>
  <c r="Y19" i="188"/>
  <c r="Y39" i="157"/>
  <c r="Y30" i="157"/>
  <c r="Y10" i="188"/>
  <c r="AD11" i="188"/>
  <c r="AD31" i="157"/>
  <c r="AY20" i="166"/>
  <c r="AY40" i="166" s="1"/>
  <c r="AY20" i="163"/>
  <c r="AY40" i="163" s="1"/>
  <c r="AY19" i="165" s="1"/>
  <c r="AY20" i="164"/>
  <c r="AY40" i="164" s="1"/>
  <c r="AY20" i="126"/>
  <c r="AY40" i="126" s="1"/>
  <c r="AY19" i="144" s="1"/>
  <c r="AY20" i="145"/>
  <c r="AY40" i="145" s="1"/>
  <c r="AY20" i="80"/>
  <c r="AY40" i="80" s="1"/>
  <c r="AP14" i="189"/>
  <c r="AP14" i="186"/>
  <c r="AP34" i="186" s="1"/>
  <c r="AP14" i="187" s="1"/>
  <c r="AP14" i="157"/>
  <c r="AP14" i="166"/>
  <c r="AP34" i="166" s="1"/>
  <c r="AP14" i="163"/>
  <c r="AP34" i="163" s="1"/>
  <c r="AP13" i="165" s="1"/>
  <c r="AP14" i="164"/>
  <c r="AP34" i="164" s="1"/>
  <c r="AP14" i="145"/>
  <c r="AP34" i="145" s="1"/>
  <c r="AP14" i="126"/>
  <c r="AP34" i="126" s="1"/>
  <c r="AP13" i="144" s="1"/>
  <c r="AP14" i="80"/>
  <c r="AP34" i="80" s="1"/>
  <c r="P16" i="189"/>
  <c r="P16" i="186"/>
  <c r="P36" i="186" s="1"/>
  <c r="P16" i="187" s="1"/>
  <c r="P16" i="157"/>
  <c r="P16" i="166"/>
  <c r="P36" i="166" s="1"/>
  <c r="P16" i="164"/>
  <c r="P36" i="164" s="1"/>
  <c r="P16" i="163"/>
  <c r="P36" i="163" s="1"/>
  <c r="P15" i="165" s="1"/>
  <c r="P16" i="145"/>
  <c r="P36" i="145" s="1"/>
  <c r="P16" i="126"/>
  <c r="P36" i="126" s="1"/>
  <c r="P15" i="144" s="1"/>
  <c r="P16" i="80"/>
  <c r="P36" i="80" s="1"/>
  <c r="BK19" i="163"/>
  <c r="BK39" i="163" s="1"/>
  <c r="BK18" i="165" s="1"/>
  <c r="BK19" i="166"/>
  <c r="BK39" i="166" s="1"/>
  <c r="BK19" i="164"/>
  <c r="BK39" i="164" s="1"/>
  <c r="BK19" i="126"/>
  <c r="BK39" i="126" s="1"/>
  <c r="BK18" i="144" s="1"/>
  <c r="BK19" i="145"/>
  <c r="BK39" i="145" s="1"/>
  <c r="BK19" i="80"/>
  <c r="BK39" i="80" s="1"/>
  <c r="S22" i="189"/>
  <c r="S22" i="186"/>
  <c r="S42" i="186" s="1"/>
  <c r="S22" i="187" s="1"/>
  <c r="S22" i="157"/>
  <c r="S22" i="166"/>
  <c r="S42" i="166" s="1"/>
  <c r="S22" i="163"/>
  <c r="S42" i="163" s="1"/>
  <c r="S21" i="165" s="1"/>
  <c r="S22" i="164"/>
  <c r="S42" i="164" s="1"/>
  <c r="S22" i="145"/>
  <c r="S42" i="145" s="1"/>
  <c r="S22" i="126"/>
  <c r="S42" i="126" s="1"/>
  <c r="S21" i="144" s="1"/>
  <c r="S22" i="80"/>
  <c r="S42" i="80" s="1"/>
  <c r="AO20" i="189"/>
  <c r="AO20" i="186"/>
  <c r="AO40" i="186" s="1"/>
  <c r="AO20" i="187" s="1"/>
  <c r="AO20" i="157"/>
  <c r="AO20" i="166"/>
  <c r="AO40" i="166" s="1"/>
  <c r="AO20" i="164"/>
  <c r="AO40" i="164" s="1"/>
  <c r="AO20" i="145"/>
  <c r="AO40" i="145" s="1"/>
  <c r="AO20" i="163"/>
  <c r="AO40" i="163" s="1"/>
  <c r="AO19" i="165" s="1"/>
  <c r="AO20" i="80"/>
  <c r="AO40" i="80" s="1"/>
  <c r="AO20" i="126"/>
  <c r="AO40" i="126" s="1"/>
  <c r="AO19" i="144" s="1"/>
  <c r="AO8" i="188"/>
  <c r="AO28" i="157"/>
  <c r="BP19" i="166"/>
  <c r="BP39" i="166" s="1"/>
  <c r="BP19" i="164"/>
  <c r="BP39" i="164" s="1"/>
  <c r="BP19" i="163"/>
  <c r="BP39" i="163" s="1"/>
  <c r="BP18" i="165" s="1"/>
  <c r="BP19" i="145"/>
  <c r="BP39" i="145" s="1"/>
  <c r="BP19" i="126"/>
  <c r="BP39" i="126" s="1"/>
  <c r="BP18" i="144" s="1"/>
  <c r="BP19" i="80"/>
  <c r="BP39" i="80" s="1"/>
  <c r="S20" i="189"/>
  <c r="S20" i="186"/>
  <c r="S40" i="186" s="1"/>
  <c r="S20" i="187" s="1"/>
  <c r="S20" i="157"/>
  <c r="S20" i="166"/>
  <c r="S40" i="166" s="1"/>
  <c r="S20" i="163"/>
  <c r="S40" i="163" s="1"/>
  <c r="S19" i="165" s="1"/>
  <c r="S20" i="164"/>
  <c r="S40" i="164" s="1"/>
  <c r="S20" i="126"/>
  <c r="S40" i="126" s="1"/>
  <c r="S19" i="144" s="1"/>
  <c r="S20" i="145"/>
  <c r="S40" i="145" s="1"/>
  <c r="S20" i="80"/>
  <c r="S40" i="80" s="1"/>
  <c r="H37" i="157"/>
  <c r="H17" i="188"/>
  <c r="AO30" i="157"/>
  <c r="AO10" i="188"/>
  <c r="P31" i="157"/>
  <c r="P11" i="188"/>
  <c r="AH19" i="188"/>
  <c r="AH39" i="157"/>
  <c r="AP19" i="188"/>
  <c r="AP39" i="157"/>
  <c r="AH28" i="157"/>
  <c r="AH8" i="188"/>
  <c r="Y28" i="157"/>
  <c r="Y8" i="188"/>
  <c r="S13" i="188"/>
  <c r="S33" i="157"/>
  <c r="AH20" i="189"/>
  <c r="AH20" i="186"/>
  <c r="AH40" i="186" s="1"/>
  <c r="AH20" i="187" s="1"/>
  <c r="AH20" i="157"/>
  <c r="AH20" i="166"/>
  <c r="AH40" i="166" s="1"/>
  <c r="AH20" i="163"/>
  <c r="AH40" i="163" s="1"/>
  <c r="AH19" i="165" s="1"/>
  <c r="AH20" i="164"/>
  <c r="AH40" i="164" s="1"/>
  <c r="AH20" i="145"/>
  <c r="AH40" i="145" s="1"/>
  <c r="AH20" i="126"/>
  <c r="AH40" i="126" s="1"/>
  <c r="AH19" i="144" s="1"/>
  <c r="AH20" i="80"/>
  <c r="AH40" i="80" s="1"/>
  <c r="Y20" i="189"/>
  <c r="Y20" i="186"/>
  <c r="Y40" i="186" s="1"/>
  <c r="Y20" i="187" s="1"/>
  <c r="Y20" i="157"/>
  <c r="Y20" i="166"/>
  <c r="Y40" i="166" s="1"/>
  <c r="Y20" i="164"/>
  <c r="Y40" i="164" s="1"/>
  <c r="Y20" i="145"/>
  <c r="Y40" i="145" s="1"/>
  <c r="Y20" i="163"/>
  <c r="Y40" i="163" s="1"/>
  <c r="Y19" i="165" s="1"/>
  <c r="Y20" i="80"/>
  <c r="Y40" i="80" s="1"/>
  <c r="Y20" i="126"/>
  <c r="Y40" i="126" s="1"/>
  <c r="Y19" i="144" s="1"/>
  <c r="AP11" i="189"/>
  <c r="AP11" i="186"/>
  <c r="AP31" i="186" s="1"/>
  <c r="AP11" i="187" s="1"/>
  <c r="AP11" i="157"/>
  <c r="AP11" i="166"/>
  <c r="AP31" i="166" s="1"/>
  <c r="AP11" i="163"/>
  <c r="AP31" i="163" s="1"/>
  <c r="AP10" i="165" s="1"/>
  <c r="AP11" i="164"/>
  <c r="AP31" i="164" s="1"/>
  <c r="AP11" i="145"/>
  <c r="AP31" i="145" s="1"/>
  <c r="AP11" i="126"/>
  <c r="AP31" i="126" s="1"/>
  <c r="AP10" i="144" s="1"/>
  <c r="AP11" i="80"/>
  <c r="AP31" i="80" s="1"/>
  <c r="AD20" i="188"/>
  <c r="AD40" i="157"/>
  <c r="Y33" i="157"/>
  <c r="Y13" i="188"/>
  <c r="AY22" i="166"/>
  <c r="AY42" i="166" s="1"/>
  <c r="AY22" i="163"/>
  <c r="AY42" i="163" s="1"/>
  <c r="AY21" i="165" s="1"/>
  <c r="AY22" i="164"/>
  <c r="AY42" i="164" s="1"/>
  <c r="AY22" i="145"/>
  <c r="AY42" i="145" s="1"/>
  <c r="AY22" i="126"/>
  <c r="AY42" i="126" s="1"/>
  <c r="AY21" i="144" s="1"/>
  <c r="AY22" i="80"/>
  <c r="AY42" i="80" s="1"/>
  <c r="AH14" i="189"/>
  <c r="AH14" i="186"/>
  <c r="AH34" i="186" s="1"/>
  <c r="AH14" i="187" s="1"/>
  <c r="AH14" i="157"/>
  <c r="AH14" i="166"/>
  <c r="AH34" i="166" s="1"/>
  <c r="AH14" i="163"/>
  <c r="AH34" i="163" s="1"/>
  <c r="AH13" i="165" s="1"/>
  <c r="AH14" i="164"/>
  <c r="AH34" i="164" s="1"/>
  <c r="AH14" i="145"/>
  <c r="AH34" i="145" s="1"/>
  <c r="AH14" i="126"/>
  <c r="AH34" i="126" s="1"/>
  <c r="AH13" i="144" s="1"/>
  <c r="AH14" i="80"/>
  <c r="AH34" i="80" s="1"/>
  <c r="AN14" i="189"/>
  <c r="AN14" i="186"/>
  <c r="AN34" i="186" s="1"/>
  <c r="AN14" i="187" s="1"/>
  <c r="AN14" i="157"/>
  <c r="AN14" i="166"/>
  <c r="AN34" i="166" s="1"/>
  <c r="AN14" i="164"/>
  <c r="AN34" i="164" s="1"/>
  <c r="AN14" i="163"/>
  <c r="AN34" i="163" s="1"/>
  <c r="AN13" i="165" s="1"/>
  <c r="AN14" i="145"/>
  <c r="AN34" i="145" s="1"/>
  <c r="AN14" i="126"/>
  <c r="AN34" i="126" s="1"/>
  <c r="AN13" i="144" s="1"/>
  <c r="AN14" i="80"/>
  <c r="AN34" i="80" s="1"/>
  <c r="AP20" i="189"/>
  <c r="AP20" i="186"/>
  <c r="AP40" i="186" s="1"/>
  <c r="AP20" i="187" s="1"/>
  <c r="AP20" i="157"/>
  <c r="AP20" i="166"/>
  <c r="AP40" i="166" s="1"/>
  <c r="AP20" i="163"/>
  <c r="AP40" i="163" s="1"/>
  <c r="AP19" i="165" s="1"/>
  <c r="AP20" i="164"/>
  <c r="AP40" i="164" s="1"/>
  <c r="AP20" i="145"/>
  <c r="AP40" i="145" s="1"/>
  <c r="AP20" i="126"/>
  <c r="AP40" i="126" s="1"/>
  <c r="AP19" i="144" s="1"/>
  <c r="AP20" i="80"/>
  <c r="AP40" i="80" s="1"/>
  <c r="AN13" i="188"/>
  <c r="AN33" i="157"/>
  <c r="S39" i="157"/>
  <c r="S19" i="188"/>
  <c r="AZ19" i="166"/>
  <c r="AZ39" i="166" s="1"/>
  <c r="AZ19" i="164"/>
  <c r="AZ39" i="164" s="1"/>
  <c r="AZ19" i="163"/>
  <c r="AZ39" i="163" s="1"/>
  <c r="AZ18" i="165" s="1"/>
  <c r="AZ19" i="145"/>
  <c r="AZ39" i="145" s="1"/>
  <c r="AZ19" i="126"/>
  <c r="AZ39" i="126" s="1"/>
  <c r="AZ18" i="144" s="1"/>
  <c r="AZ19" i="80"/>
  <c r="AZ39" i="80" s="1"/>
  <c r="AP22" i="189"/>
  <c r="AP22" i="157"/>
  <c r="AP22" i="186"/>
  <c r="AP42" i="186" s="1"/>
  <c r="AP22" i="187" s="1"/>
  <c r="AP22" i="166"/>
  <c r="AP42" i="166" s="1"/>
  <c r="AP22" i="163"/>
  <c r="AP42" i="163" s="1"/>
  <c r="AP21" i="165" s="1"/>
  <c r="AP22" i="164"/>
  <c r="AP42" i="164" s="1"/>
  <c r="AP22" i="145"/>
  <c r="AP42" i="145" s="1"/>
  <c r="AP22" i="126"/>
  <c r="AP42" i="126" s="1"/>
  <c r="AP21" i="144" s="1"/>
  <c r="AP22" i="80"/>
  <c r="AP42" i="80" s="1"/>
  <c r="S14" i="189"/>
  <c r="S14" i="157"/>
  <c r="S14" i="186"/>
  <c r="S34" i="186" s="1"/>
  <c r="S14" i="187" s="1"/>
  <c r="S14" i="166"/>
  <c r="S34" i="166" s="1"/>
  <c r="S14" i="163"/>
  <c r="S34" i="163" s="1"/>
  <c r="S13" i="165" s="1"/>
  <c r="S14" i="164"/>
  <c r="S34" i="164" s="1"/>
  <c r="S14" i="126"/>
  <c r="S34" i="126" s="1"/>
  <c r="S13" i="144" s="1"/>
  <c r="S14" i="80"/>
  <c r="S34" i="80" s="1"/>
  <c r="S14" i="145"/>
  <c r="S34" i="145" s="1"/>
  <c r="AN11" i="189"/>
  <c r="AN11" i="186"/>
  <c r="AN31" i="186" s="1"/>
  <c r="AN11" i="187" s="1"/>
  <c r="AN11" i="157"/>
  <c r="AN11" i="166"/>
  <c r="AN31" i="166" s="1"/>
  <c r="AN11" i="164"/>
  <c r="AN31" i="164" s="1"/>
  <c r="AN11" i="163"/>
  <c r="AN31" i="163" s="1"/>
  <c r="AN10" i="165" s="1"/>
  <c r="AN11" i="80"/>
  <c r="AN31" i="80" s="1"/>
  <c r="AN11" i="145"/>
  <c r="AN31" i="145" s="1"/>
  <c r="AN11" i="126"/>
  <c r="AN31" i="126" s="1"/>
  <c r="AN10" i="144" s="1"/>
  <c r="Y14" i="189"/>
  <c r="Y14" i="186"/>
  <c r="Y34" i="186" s="1"/>
  <c r="Y14" i="187" s="1"/>
  <c r="Y14" i="157"/>
  <c r="Y14" i="166"/>
  <c r="Y34" i="166" s="1"/>
  <c r="Y14" i="164"/>
  <c r="Y34" i="164" s="1"/>
  <c r="Y14" i="145"/>
  <c r="Y34" i="145" s="1"/>
  <c r="Y14" i="163"/>
  <c r="Y34" i="163" s="1"/>
  <c r="Y13" i="165" s="1"/>
  <c r="Y14" i="80"/>
  <c r="Y34" i="80" s="1"/>
  <c r="Y14" i="126"/>
  <c r="Y34" i="126" s="1"/>
  <c r="Y13" i="144" s="1"/>
  <c r="AY14" i="163"/>
  <c r="AY34" i="163" s="1"/>
  <c r="AY13" i="165" s="1"/>
  <c r="AY14" i="166"/>
  <c r="AY34" i="166" s="1"/>
  <c r="AY14" i="164"/>
  <c r="AY34" i="164" s="1"/>
  <c r="AY14" i="126"/>
  <c r="AY34" i="126" s="1"/>
  <c r="AY13" i="144" s="1"/>
  <c r="AY14" i="80"/>
  <c r="AY34" i="80" s="1"/>
  <c r="AY14" i="145"/>
  <c r="AY34" i="145" s="1"/>
  <c r="AH22" i="189"/>
  <c r="AH22" i="186"/>
  <c r="AH42" i="186" s="1"/>
  <c r="AH22" i="187" s="1"/>
  <c r="AH22" i="157"/>
  <c r="AH22" i="166"/>
  <c r="AH42" i="166" s="1"/>
  <c r="AH22" i="163"/>
  <c r="AH42" i="163" s="1"/>
  <c r="AH21" i="165" s="1"/>
  <c r="AH22" i="164"/>
  <c r="AH42" i="164" s="1"/>
  <c r="AH22" i="145"/>
  <c r="AH42" i="145" s="1"/>
  <c r="AH22" i="126"/>
  <c r="AH42" i="126" s="1"/>
  <c r="AH21" i="144" s="1"/>
  <c r="AH22" i="80"/>
  <c r="AH42" i="80" s="1"/>
  <c r="P34" i="157"/>
  <c r="P14" i="188"/>
  <c r="P20" i="188"/>
  <c r="P40" i="157"/>
  <c r="AP30" i="157"/>
  <c r="AP10" i="188"/>
  <c r="BG19" i="166"/>
  <c r="BG39" i="166" s="1"/>
  <c r="BG19" i="163"/>
  <c r="BG39" i="163" s="1"/>
  <c r="BG18" i="165" s="1"/>
  <c r="BG19" i="164"/>
  <c r="BG39" i="164" s="1"/>
  <c r="BG19" i="145"/>
  <c r="BG39" i="145" s="1"/>
  <c r="BG19" i="126"/>
  <c r="BG39" i="126" s="1"/>
  <c r="BG18" i="144" s="1"/>
  <c r="BG19" i="80"/>
  <c r="BG39" i="80" s="1"/>
  <c r="S11" i="189"/>
  <c r="S11" i="186"/>
  <c r="S31" i="186" s="1"/>
  <c r="S11" i="187" s="1"/>
  <c r="S11" i="157"/>
  <c r="S11" i="166"/>
  <c r="S31" i="166" s="1"/>
  <c r="S11" i="163"/>
  <c r="S31" i="163" s="1"/>
  <c r="S10" i="165" s="1"/>
  <c r="S11" i="164"/>
  <c r="S31" i="164" s="1"/>
  <c r="S11" i="80"/>
  <c r="S31" i="80" s="1"/>
  <c r="S11" i="126"/>
  <c r="S31" i="126" s="1"/>
  <c r="S10" i="144" s="1"/>
  <c r="S11" i="145"/>
  <c r="S31" i="145" s="1"/>
  <c r="AH11" i="189"/>
  <c r="AH11" i="186"/>
  <c r="AH31" i="186" s="1"/>
  <c r="AH11" i="187" s="1"/>
  <c r="AH11" i="157"/>
  <c r="AH11" i="166"/>
  <c r="AH31" i="166" s="1"/>
  <c r="AH11" i="163"/>
  <c r="AH31" i="163" s="1"/>
  <c r="AH10" i="165" s="1"/>
  <c r="AH11" i="164"/>
  <c r="AH31" i="164" s="1"/>
  <c r="AH11" i="145"/>
  <c r="AH31" i="145" s="1"/>
  <c r="AH11" i="126"/>
  <c r="AH31" i="126" s="1"/>
  <c r="AH10" i="144" s="1"/>
  <c r="AH11" i="80"/>
  <c r="AH31" i="80" s="1"/>
  <c r="AO11" i="189"/>
  <c r="AO11" i="186"/>
  <c r="AO31" i="186" s="1"/>
  <c r="AO11" i="187" s="1"/>
  <c r="AO11" i="166"/>
  <c r="AO31" i="166" s="1"/>
  <c r="AO11" i="157"/>
  <c r="AO11" i="164"/>
  <c r="AO31" i="164" s="1"/>
  <c r="AO11" i="163"/>
  <c r="AO31" i="163" s="1"/>
  <c r="AO10" i="165" s="1"/>
  <c r="AO11" i="145"/>
  <c r="AO31" i="145" s="1"/>
  <c r="AO11" i="80"/>
  <c r="AO31" i="80" s="1"/>
  <c r="AO11" i="126"/>
  <c r="AO31" i="126" s="1"/>
  <c r="AO10" i="144" s="1"/>
  <c r="AO14" i="189"/>
  <c r="AO14" i="186"/>
  <c r="AO34" i="186" s="1"/>
  <c r="AO14" i="187" s="1"/>
  <c r="AO14" i="157"/>
  <c r="AO14" i="166"/>
  <c r="AO34" i="166" s="1"/>
  <c r="AO14" i="164"/>
  <c r="AO34" i="164" s="1"/>
  <c r="AO14" i="145"/>
  <c r="AO34" i="145" s="1"/>
  <c r="AO14" i="163"/>
  <c r="AO34" i="163" s="1"/>
  <c r="AO13" i="165" s="1"/>
  <c r="AO14" i="80"/>
  <c r="AO34" i="80" s="1"/>
  <c r="AO14" i="126"/>
  <c r="AO34" i="126" s="1"/>
  <c r="AO13" i="144" s="1"/>
  <c r="AN20" i="189"/>
  <c r="AN20" i="186"/>
  <c r="AN40" i="186" s="1"/>
  <c r="AN20" i="187" s="1"/>
  <c r="AN20" i="157"/>
  <c r="AN20" i="164"/>
  <c r="AN40" i="164" s="1"/>
  <c r="AN20" i="163"/>
  <c r="AN40" i="163" s="1"/>
  <c r="AN19" i="165" s="1"/>
  <c r="AN20" i="166"/>
  <c r="AN40" i="166" s="1"/>
  <c r="AN20" i="145"/>
  <c r="AN40" i="145" s="1"/>
  <c r="AN20" i="126"/>
  <c r="AN40" i="126" s="1"/>
  <c r="AN19" i="144" s="1"/>
  <c r="AN20" i="80"/>
  <c r="AN40" i="80" s="1"/>
  <c r="AY11" i="166"/>
  <c r="AY31" i="166" s="1"/>
  <c r="AY11" i="163"/>
  <c r="AY31" i="163" s="1"/>
  <c r="AY10" i="165" s="1"/>
  <c r="AY11" i="164"/>
  <c r="AY31" i="164" s="1"/>
  <c r="AY11" i="80"/>
  <c r="AY31" i="80" s="1"/>
  <c r="AY11" i="126"/>
  <c r="AY31" i="126" s="1"/>
  <c r="AY10" i="144" s="1"/>
  <c r="AY11" i="145"/>
  <c r="AY31" i="145" s="1"/>
  <c r="Y11" i="189"/>
  <c r="Y11" i="186"/>
  <c r="Y31" i="186" s="1"/>
  <c r="Y11" i="187" s="1"/>
  <c r="Y11" i="166"/>
  <c r="Y31" i="166" s="1"/>
  <c r="Y11" i="164"/>
  <c r="Y31" i="164" s="1"/>
  <c r="Y11" i="157"/>
  <c r="Y11" i="163"/>
  <c r="Y31" i="163" s="1"/>
  <c r="Y10" i="165" s="1"/>
  <c r="Y11" i="145"/>
  <c r="Y31" i="145" s="1"/>
  <c r="Y11" i="80"/>
  <c r="Y31" i="80" s="1"/>
  <c r="Y11" i="126"/>
  <c r="Y31" i="126" s="1"/>
  <c r="Y10" i="144" s="1"/>
  <c r="AD16" i="189"/>
  <c r="AD16" i="186"/>
  <c r="AD36" i="186" s="1"/>
  <c r="AD16" i="187" s="1"/>
  <c r="AD16" i="157"/>
  <c r="AD16" i="166"/>
  <c r="AD36" i="166" s="1"/>
  <c r="AD16" i="163"/>
  <c r="AD36" i="163" s="1"/>
  <c r="AD15" i="165" s="1"/>
  <c r="AD16" i="164"/>
  <c r="AD36" i="164" s="1"/>
  <c r="AD16" i="145"/>
  <c r="AD36" i="145" s="1"/>
  <c r="AD16" i="126"/>
  <c r="AD36" i="126" s="1"/>
  <c r="AD15" i="144" s="1"/>
  <c r="AD16" i="80"/>
  <c r="AD36" i="80" s="1"/>
  <c r="AD22" i="188"/>
  <c r="AD42" i="157"/>
  <c r="AP13" i="188"/>
  <c r="AP33" i="157"/>
  <c r="AO19" i="188"/>
  <c r="AO39" i="157"/>
  <c r="S28" i="157"/>
  <c r="S8" i="188"/>
  <c r="AP8" i="188"/>
  <c r="AP28" i="157"/>
  <c r="G37" i="157"/>
  <c r="G17" i="188"/>
  <c r="AN8" i="188"/>
  <c r="AN28" i="157"/>
  <c r="P22" i="188"/>
  <c r="P42" i="157"/>
  <c r="AN10" i="188"/>
  <c r="AN30" i="157"/>
  <c r="AH13" i="188"/>
  <c r="AH33" i="157"/>
  <c r="AH30" i="157"/>
  <c r="AH10" i="188"/>
  <c r="R17" i="188"/>
  <c r="R37" i="157"/>
  <c r="AD14" i="188"/>
  <c r="AD34" i="157"/>
  <c r="S10" i="188"/>
  <c r="S30" i="157"/>
  <c r="AN19" i="188"/>
  <c r="AN39" i="157"/>
  <c r="F14" i="190"/>
  <c r="F34" i="190" s="1"/>
  <c r="F14" i="97"/>
  <c r="F34" i="97" s="1"/>
  <c r="E20" i="190"/>
  <c r="E40" i="190" s="1"/>
  <c r="E20" i="97"/>
  <c r="E40" i="97" s="1"/>
  <c r="D11" i="97"/>
  <c r="D31" i="97" s="1"/>
  <c r="D11" i="190"/>
  <c r="D31" i="190" s="1"/>
  <c r="E14" i="190"/>
  <c r="E34" i="190" s="1"/>
  <c r="E14" i="97"/>
  <c r="E34" i="97" s="1"/>
  <c r="D22" i="190"/>
  <c r="D42" i="190" s="1"/>
  <c r="D22" i="97"/>
  <c r="D42" i="97" s="1"/>
  <c r="D14" i="190"/>
  <c r="D34" i="190" s="1"/>
  <c r="D14" i="97"/>
  <c r="D34" i="97" s="1"/>
  <c r="F20" i="97"/>
  <c r="F40" i="97" s="1"/>
  <c r="F20" i="190"/>
  <c r="F40" i="190" s="1"/>
  <c r="E22" i="97"/>
  <c r="E42" i="97" s="1"/>
  <c r="E22" i="190"/>
  <c r="E42" i="190" s="1"/>
  <c r="F11" i="190"/>
  <c r="F31" i="190" s="1"/>
  <c r="F11" i="97"/>
  <c r="F31" i="97" s="1"/>
  <c r="F22" i="190"/>
  <c r="F42" i="190" s="1"/>
  <c r="F22" i="97"/>
  <c r="F42" i="97" s="1"/>
  <c r="E11" i="97"/>
  <c r="E31" i="97" s="1"/>
  <c r="E11" i="190"/>
  <c r="E31" i="190" s="1"/>
  <c r="D20" i="190"/>
  <c r="D40" i="190" s="1"/>
  <c r="D20" i="97"/>
  <c r="D40" i="97" s="1"/>
  <c r="AD17" i="54"/>
  <c r="P17" i="54"/>
  <c r="S16" i="54"/>
  <c r="AY16" i="54"/>
  <c r="Y16" i="54"/>
  <c r="AP16" i="54"/>
  <c r="AO16" i="54"/>
  <c r="AN16" i="54"/>
  <c r="AH16" i="54"/>
  <c r="AT10" i="54"/>
  <c r="BD19" i="54"/>
  <c r="BD8" i="54"/>
  <c r="BI19" i="54"/>
  <c r="BH19" i="54"/>
  <c r="BF19" i="54"/>
  <c r="BF8" i="54"/>
  <c r="BR19" i="54"/>
  <c r="BP20" i="54"/>
  <c r="BL8" i="54"/>
  <c r="AZ20" i="54"/>
  <c r="BE10" i="54"/>
  <c r="BE8" i="54"/>
  <c r="BE19" i="54"/>
  <c r="AT22" i="54"/>
  <c r="BH22" i="54"/>
  <c r="BA8" i="54"/>
  <c r="AT13" i="54"/>
  <c r="AT19" i="54"/>
  <c r="BO10" i="54"/>
  <c r="BO8" i="54"/>
  <c r="BO19" i="54"/>
  <c r="BQ10" i="54"/>
  <c r="AX8" i="54"/>
  <c r="AZ8" i="54"/>
  <c r="BC10" i="54"/>
  <c r="BC8" i="54"/>
  <c r="BC19" i="54"/>
  <c r="BG20" i="54"/>
  <c r="BM8" i="54"/>
  <c r="BM19" i="54"/>
  <c r="BH10" i="54"/>
  <c r="BK20" i="54"/>
  <c r="BP8" i="54"/>
  <c r="BF10" i="54"/>
  <c r="BI8" i="54"/>
  <c r="BJ8" i="54"/>
  <c r="BR8" i="54"/>
  <c r="BB8" i="54"/>
  <c r="AV8" i="54"/>
  <c r="BG8" i="54"/>
  <c r="BR10" i="54"/>
  <c r="BD10" i="54"/>
  <c r="AW8" i="54"/>
  <c r="BK8" i="54"/>
  <c r="BN8" i="54"/>
  <c r="BR13" i="54"/>
  <c r="BQ8" i="54"/>
  <c r="BQ19" i="54"/>
  <c r="BQ13" i="54"/>
  <c r="BP13" i="54"/>
  <c r="BP10" i="54"/>
  <c r="BO13" i="54"/>
  <c r="BN19" i="54"/>
  <c r="BN13" i="54"/>
  <c r="BN10" i="54"/>
  <c r="BM13" i="54"/>
  <c r="BM10" i="54"/>
  <c r="BL19" i="54"/>
  <c r="BL13" i="54"/>
  <c r="BL10" i="54"/>
  <c r="BK13" i="54"/>
  <c r="BK10" i="54"/>
  <c r="BJ19" i="54"/>
  <c r="BJ13" i="54"/>
  <c r="BJ10" i="54"/>
  <c r="BI13" i="54"/>
  <c r="BI10" i="54"/>
  <c r="BH13" i="54"/>
  <c r="BG13" i="54"/>
  <c r="BG10" i="54"/>
  <c r="BF13" i="54"/>
  <c r="BE13" i="54"/>
  <c r="BD13" i="54"/>
  <c r="BC13" i="54"/>
  <c r="BB19" i="54"/>
  <c r="BB13" i="54"/>
  <c r="BB10" i="54"/>
  <c r="BA19" i="54"/>
  <c r="BA13" i="54"/>
  <c r="BA10" i="54"/>
  <c r="AZ13" i="54"/>
  <c r="AZ10" i="54"/>
  <c r="AX19" i="54"/>
  <c r="AX13" i="54"/>
  <c r="AX10" i="54"/>
  <c r="AW10" i="54"/>
  <c r="AW19" i="54"/>
  <c r="AW13" i="54"/>
  <c r="AV19" i="54"/>
  <c r="AV13" i="54"/>
  <c r="AV10" i="54"/>
  <c r="AV13" i="166" l="1"/>
  <c r="AV33" i="166" s="1"/>
  <c r="AV13" i="164"/>
  <c r="AV33" i="164" s="1"/>
  <c r="AV13" i="163"/>
  <c r="AV33" i="163" s="1"/>
  <c r="AV12" i="165" s="1"/>
  <c r="AV13" i="145"/>
  <c r="AV33" i="145" s="1"/>
  <c r="AV13" i="80"/>
  <c r="AV33" i="80" s="1"/>
  <c r="AV13" i="126"/>
  <c r="AV33" i="126" s="1"/>
  <c r="AV12" i="144" s="1"/>
  <c r="AW10" i="166"/>
  <c r="AW30" i="166" s="1"/>
  <c r="AW10" i="164"/>
  <c r="AW30" i="164" s="1"/>
  <c r="AW10" i="163"/>
  <c r="AW30" i="163" s="1"/>
  <c r="AW9" i="165" s="1"/>
  <c r="AW10" i="145"/>
  <c r="AW30" i="145" s="1"/>
  <c r="AW10" i="126"/>
  <c r="AW30" i="126" s="1"/>
  <c r="AW9" i="144" s="1"/>
  <c r="AW10" i="80"/>
  <c r="AW30" i="80" s="1"/>
  <c r="AZ10" i="166"/>
  <c r="AZ30" i="166" s="1"/>
  <c r="AZ10" i="164"/>
  <c r="AZ30" i="164" s="1"/>
  <c r="AZ10" i="163"/>
  <c r="AZ30" i="163" s="1"/>
  <c r="AZ9" i="165" s="1"/>
  <c r="AZ10" i="145"/>
  <c r="AZ30" i="145" s="1"/>
  <c r="AZ10" i="126"/>
  <c r="AZ30" i="126" s="1"/>
  <c r="AZ9" i="144" s="1"/>
  <c r="AZ10" i="80"/>
  <c r="AZ30" i="80" s="1"/>
  <c r="BA19" i="166"/>
  <c r="BA39" i="166" s="1"/>
  <c r="BA19" i="164"/>
  <c r="BA39" i="164" s="1"/>
  <c r="BA19" i="163"/>
  <c r="BA39" i="163" s="1"/>
  <c r="BA18" i="165" s="1"/>
  <c r="BA19" i="145"/>
  <c r="BA39" i="145" s="1"/>
  <c r="BA19" i="126"/>
  <c r="BA39" i="126" s="1"/>
  <c r="BA18" i="144" s="1"/>
  <c r="BA19" i="80"/>
  <c r="BA39" i="80" s="1"/>
  <c r="BC13" i="163"/>
  <c r="BC33" i="163" s="1"/>
  <c r="BC12" i="165" s="1"/>
  <c r="BC13" i="166"/>
  <c r="BC33" i="166" s="1"/>
  <c r="BC13" i="164"/>
  <c r="BC33" i="164" s="1"/>
  <c r="BC13" i="126"/>
  <c r="BC33" i="126" s="1"/>
  <c r="BC12" i="144" s="1"/>
  <c r="BC13" i="145"/>
  <c r="BC33" i="145" s="1"/>
  <c r="BC13" i="80"/>
  <c r="BC33" i="80" s="1"/>
  <c r="BG10" i="166"/>
  <c r="BG30" i="166" s="1"/>
  <c r="BG10" i="163"/>
  <c r="BG30" i="163" s="1"/>
  <c r="BG9" i="165" s="1"/>
  <c r="BG10" i="164"/>
  <c r="BG30" i="164" s="1"/>
  <c r="BG10" i="145"/>
  <c r="BG30" i="145" s="1"/>
  <c r="BG10" i="126"/>
  <c r="BG30" i="126" s="1"/>
  <c r="BG9" i="144" s="1"/>
  <c r="BG10" i="80"/>
  <c r="BG30" i="80" s="1"/>
  <c r="BI13" i="166"/>
  <c r="BI33" i="166" s="1"/>
  <c r="BI13" i="164"/>
  <c r="BI33" i="164" s="1"/>
  <c r="BI13" i="145"/>
  <c r="BI33" i="145" s="1"/>
  <c r="BI13" i="163"/>
  <c r="BI33" i="163" s="1"/>
  <c r="BI12" i="165" s="1"/>
  <c r="BI13" i="80"/>
  <c r="BI33" i="80" s="1"/>
  <c r="BI13" i="126"/>
  <c r="BI33" i="126" s="1"/>
  <c r="BI12" i="144" s="1"/>
  <c r="BK10" i="163"/>
  <c r="BK30" i="163" s="1"/>
  <c r="BK9" i="165" s="1"/>
  <c r="BK10" i="166"/>
  <c r="BK30" i="166" s="1"/>
  <c r="BK10" i="164"/>
  <c r="BK30" i="164" s="1"/>
  <c r="BK10" i="126"/>
  <c r="BK30" i="126" s="1"/>
  <c r="BK9" i="144" s="1"/>
  <c r="BK10" i="80"/>
  <c r="BK30" i="80" s="1"/>
  <c r="BK10" i="145"/>
  <c r="BK30" i="145" s="1"/>
  <c r="BL19" i="166"/>
  <c r="BL39" i="166" s="1"/>
  <c r="BL19" i="164"/>
  <c r="BL39" i="164" s="1"/>
  <c r="BL19" i="163"/>
  <c r="BL39" i="163" s="1"/>
  <c r="BL18" i="165" s="1"/>
  <c r="BL19" i="145"/>
  <c r="BL39" i="145" s="1"/>
  <c r="BL19" i="126"/>
  <c r="BL39" i="126" s="1"/>
  <c r="BL18" i="144" s="1"/>
  <c r="BL19" i="80"/>
  <c r="BL39" i="80" s="1"/>
  <c r="BN13" i="166"/>
  <c r="BN33" i="166" s="1"/>
  <c r="BN13" i="163"/>
  <c r="BN33" i="163" s="1"/>
  <c r="BN12" i="165" s="1"/>
  <c r="BN13" i="164"/>
  <c r="BN33" i="164" s="1"/>
  <c r="BN13" i="145"/>
  <c r="BN33" i="145" s="1"/>
  <c r="BN13" i="126"/>
  <c r="BN33" i="126" s="1"/>
  <c r="BN12" i="144" s="1"/>
  <c r="BN13" i="80"/>
  <c r="BN33" i="80" s="1"/>
  <c r="BP13" i="166"/>
  <c r="BP33" i="166" s="1"/>
  <c r="BP13" i="164"/>
  <c r="BP33" i="164" s="1"/>
  <c r="BP13" i="163"/>
  <c r="BP33" i="163" s="1"/>
  <c r="BP12" i="165" s="1"/>
  <c r="BP13" i="80"/>
  <c r="BP33" i="80" s="1"/>
  <c r="BP13" i="145"/>
  <c r="BP33" i="145" s="1"/>
  <c r="BP13" i="126"/>
  <c r="BP33" i="126" s="1"/>
  <c r="BP12" i="144" s="1"/>
  <c r="BR13" i="166"/>
  <c r="BR33" i="166" s="1"/>
  <c r="BR13" i="163"/>
  <c r="BR33" i="163" s="1"/>
  <c r="BR12" i="165" s="1"/>
  <c r="BR13" i="164"/>
  <c r="BR33" i="164" s="1"/>
  <c r="BR13" i="145"/>
  <c r="BR33" i="145" s="1"/>
  <c r="BR13" i="126"/>
  <c r="BR33" i="126" s="1"/>
  <c r="BR12" i="144" s="1"/>
  <c r="BR13" i="80"/>
  <c r="BR33" i="80" s="1"/>
  <c r="BD10" i="166"/>
  <c r="BD30" i="166" s="1"/>
  <c r="BD10" i="164"/>
  <c r="BD30" i="164" s="1"/>
  <c r="BD10" i="163"/>
  <c r="BD30" i="163" s="1"/>
  <c r="BD9" i="165" s="1"/>
  <c r="BD10" i="145"/>
  <c r="BD30" i="145" s="1"/>
  <c r="BD10" i="126"/>
  <c r="BD30" i="126" s="1"/>
  <c r="BD9" i="144" s="1"/>
  <c r="BD10" i="80"/>
  <c r="BD30" i="80" s="1"/>
  <c r="BB8" i="166"/>
  <c r="BB28" i="166" s="1"/>
  <c r="BB8" i="163"/>
  <c r="BB28" i="163" s="1"/>
  <c r="BB7" i="165" s="1"/>
  <c r="BB8" i="164"/>
  <c r="BB28" i="164" s="1"/>
  <c r="BB8" i="145"/>
  <c r="BB28" i="145" s="1"/>
  <c r="BB8" i="126"/>
  <c r="BB28" i="126" s="1"/>
  <c r="BB7" i="144" s="1"/>
  <c r="BB8" i="80"/>
  <c r="BB28" i="80" s="1"/>
  <c r="BF10" i="166"/>
  <c r="BF30" i="166" s="1"/>
  <c r="BF10" i="163"/>
  <c r="BF30" i="163" s="1"/>
  <c r="BF9" i="165" s="1"/>
  <c r="BF10" i="164"/>
  <c r="BF30" i="164" s="1"/>
  <c r="BF10" i="145"/>
  <c r="BF30" i="145" s="1"/>
  <c r="BF10" i="126"/>
  <c r="BF30" i="126" s="1"/>
  <c r="BF9" i="144" s="1"/>
  <c r="BF10" i="80"/>
  <c r="BF30" i="80" s="1"/>
  <c r="BM19" i="166"/>
  <c r="BM39" i="166" s="1"/>
  <c r="BM19" i="164"/>
  <c r="BM39" i="164" s="1"/>
  <c r="BM19" i="145"/>
  <c r="BM39" i="145" s="1"/>
  <c r="BM19" i="163"/>
  <c r="BM39" i="163" s="1"/>
  <c r="BM18" i="165" s="1"/>
  <c r="BM19" i="80"/>
  <c r="BM39" i="80" s="1"/>
  <c r="BM19" i="126"/>
  <c r="BM39" i="126" s="1"/>
  <c r="BM18" i="144" s="1"/>
  <c r="BC8" i="166"/>
  <c r="BC28" i="166" s="1"/>
  <c r="BC8" i="163"/>
  <c r="BC28" i="163" s="1"/>
  <c r="BC7" i="165" s="1"/>
  <c r="BC8" i="164"/>
  <c r="BC28" i="164" s="1"/>
  <c r="BC8" i="145"/>
  <c r="BC28" i="145" s="1"/>
  <c r="BC8" i="126"/>
  <c r="BC28" i="126" s="1"/>
  <c r="BC7" i="144" s="1"/>
  <c r="BC8" i="80"/>
  <c r="BC28" i="80" s="1"/>
  <c r="BQ10" i="166"/>
  <c r="BQ30" i="166" s="1"/>
  <c r="BQ10" i="164"/>
  <c r="BQ30" i="164" s="1"/>
  <c r="BQ10" i="145"/>
  <c r="BQ30" i="145" s="1"/>
  <c r="BQ10" i="163"/>
  <c r="BQ30" i="163" s="1"/>
  <c r="BQ9" i="165" s="1"/>
  <c r="BQ10" i="126"/>
  <c r="BQ30" i="126" s="1"/>
  <c r="BQ9" i="144" s="1"/>
  <c r="BQ10" i="80"/>
  <c r="BQ30" i="80" s="1"/>
  <c r="AT19" i="166"/>
  <c r="AT39" i="166" s="1"/>
  <c r="AT19" i="163"/>
  <c r="AT39" i="163" s="1"/>
  <c r="AT18" i="165" s="1"/>
  <c r="AT19" i="164"/>
  <c r="AT39" i="164" s="1"/>
  <c r="AT19" i="145"/>
  <c r="AT39" i="145" s="1"/>
  <c r="AT19" i="126"/>
  <c r="AT39" i="126" s="1"/>
  <c r="AT18" i="144" s="1"/>
  <c r="AT19" i="80"/>
  <c r="AT39" i="80" s="1"/>
  <c r="AT22" i="166"/>
  <c r="AT42" i="166" s="1"/>
  <c r="AT22" i="163"/>
  <c r="AT42" i="163" s="1"/>
  <c r="AT21" i="165" s="1"/>
  <c r="AT22" i="164"/>
  <c r="AT42" i="164" s="1"/>
  <c r="AT22" i="145"/>
  <c r="AT42" i="145" s="1"/>
  <c r="AT22" i="126"/>
  <c r="AT42" i="126" s="1"/>
  <c r="AT21" i="144" s="1"/>
  <c r="AT22" i="80"/>
  <c r="AT42" i="80" s="1"/>
  <c r="AZ20" i="164"/>
  <c r="AZ40" i="164" s="1"/>
  <c r="AZ20" i="166"/>
  <c r="AZ40" i="166" s="1"/>
  <c r="AZ20" i="163"/>
  <c r="AZ40" i="163" s="1"/>
  <c r="AZ19" i="165" s="1"/>
  <c r="AZ20" i="145"/>
  <c r="AZ40" i="145" s="1"/>
  <c r="AZ20" i="126"/>
  <c r="AZ40" i="126" s="1"/>
  <c r="AZ19" i="144" s="1"/>
  <c r="AZ20" i="80"/>
  <c r="AZ40" i="80" s="1"/>
  <c r="BF8" i="166"/>
  <c r="BF28" i="166" s="1"/>
  <c r="BF8" i="163"/>
  <c r="BF28" i="163" s="1"/>
  <c r="BF7" i="165" s="1"/>
  <c r="BF8" i="164"/>
  <c r="BF28" i="164" s="1"/>
  <c r="BF8" i="145"/>
  <c r="BF28" i="145" s="1"/>
  <c r="BF8" i="126"/>
  <c r="BF28" i="126" s="1"/>
  <c r="BF7" i="144" s="1"/>
  <c r="BF8" i="80"/>
  <c r="BF28" i="80" s="1"/>
  <c r="BD8" i="166"/>
  <c r="BD28" i="166" s="1"/>
  <c r="BD8" i="164"/>
  <c r="BD28" i="164" s="1"/>
  <c r="BD8" i="163"/>
  <c r="BD28" i="163" s="1"/>
  <c r="BD7" i="165" s="1"/>
  <c r="BD8" i="145"/>
  <c r="BD28" i="145" s="1"/>
  <c r="BD8" i="126"/>
  <c r="BD28" i="126" s="1"/>
  <c r="BD7" i="144" s="1"/>
  <c r="BD8" i="80"/>
  <c r="BD28" i="80" s="1"/>
  <c r="AN16" i="189"/>
  <c r="AN16" i="157"/>
  <c r="AN16" i="186"/>
  <c r="AN36" i="186" s="1"/>
  <c r="AN16" i="187" s="1"/>
  <c r="AN16" i="166"/>
  <c r="AN36" i="166" s="1"/>
  <c r="AN16" i="164"/>
  <c r="AN36" i="164" s="1"/>
  <c r="AN16" i="163"/>
  <c r="AN36" i="163" s="1"/>
  <c r="AN15" i="165" s="1"/>
  <c r="AN16" i="145"/>
  <c r="AN36" i="145" s="1"/>
  <c r="AN16" i="126"/>
  <c r="AN36" i="126" s="1"/>
  <c r="AN15" i="144" s="1"/>
  <c r="AN16" i="80"/>
  <c r="AN36" i="80" s="1"/>
  <c r="AY16" i="166"/>
  <c r="AY36" i="166" s="1"/>
  <c r="AY16" i="163"/>
  <c r="AY36" i="163" s="1"/>
  <c r="AY15" i="165" s="1"/>
  <c r="AY16" i="164"/>
  <c r="AY36" i="164" s="1"/>
  <c r="AY16" i="145"/>
  <c r="AY36" i="145" s="1"/>
  <c r="AY16" i="126"/>
  <c r="AY36" i="126" s="1"/>
  <c r="AY15" i="144" s="1"/>
  <c r="AY16" i="80"/>
  <c r="AY36" i="80" s="1"/>
  <c r="Y34" i="157"/>
  <c r="Y14" i="188"/>
  <c r="AP11" i="188"/>
  <c r="AP31" i="157"/>
  <c r="AH20" i="188"/>
  <c r="AH40" i="157"/>
  <c r="AO40" i="157"/>
  <c r="AO20" i="188"/>
  <c r="P36" i="157"/>
  <c r="P16" i="188"/>
  <c r="AV19" i="166"/>
  <c r="AV39" i="166" s="1"/>
  <c r="AV19" i="164"/>
  <c r="AV39" i="164" s="1"/>
  <c r="AV19" i="163"/>
  <c r="AV39" i="163" s="1"/>
  <c r="AV18" i="165" s="1"/>
  <c r="AV19" i="145"/>
  <c r="AV39" i="145" s="1"/>
  <c r="AV19" i="126"/>
  <c r="AV39" i="126" s="1"/>
  <c r="AV18" i="144" s="1"/>
  <c r="AV19" i="80"/>
  <c r="AV39" i="80" s="1"/>
  <c r="BB10" i="166"/>
  <c r="BB30" i="166" s="1"/>
  <c r="BB10" i="163"/>
  <c r="BB30" i="163" s="1"/>
  <c r="BB9" i="165" s="1"/>
  <c r="BB10" i="164"/>
  <c r="BB30" i="164" s="1"/>
  <c r="BB10" i="145"/>
  <c r="BB30" i="145" s="1"/>
  <c r="BB10" i="126"/>
  <c r="BB30" i="126" s="1"/>
  <c r="BB9" i="144" s="1"/>
  <c r="BB10" i="80"/>
  <c r="BB30" i="80" s="1"/>
  <c r="BJ10" i="166"/>
  <c r="BJ30" i="166" s="1"/>
  <c r="BJ10" i="163"/>
  <c r="BJ30" i="163" s="1"/>
  <c r="BJ9" i="165" s="1"/>
  <c r="BJ10" i="164"/>
  <c r="BJ30" i="164" s="1"/>
  <c r="BJ10" i="145"/>
  <c r="BJ30" i="145" s="1"/>
  <c r="BJ10" i="126"/>
  <c r="BJ30" i="126" s="1"/>
  <c r="BJ9" i="144" s="1"/>
  <c r="BJ10" i="80"/>
  <c r="BJ30" i="80" s="1"/>
  <c r="BN8" i="166"/>
  <c r="BN28" i="166" s="1"/>
  <c r="BN8" i="163"/>
  <c r="BN28" i="163" s="1"/>
  <c r="BN7" i="165" s="1"/>
  <c r="BN8" i="164"/>
  <c r="BN28" i="164" s="1"/>
  <c r="BN8" i="145"/>
  <c r="BN28" i="145" s="1"/>
  <c r="BN8" i="126"/>
  <c r="BN28" i="126" s="1"/>
  <c r="BN7" i="144" s="1"/>
  <c r="BN8" i="80"/>
  <c r="BN28" i="80" s="1"/>
  <c r="BR10" i="166"/>
  <c r="BR30" i="166" s="1"/>
  <c r="BR10" i="163"/>
  <c r="BR30" i="163" s="1"/>
  <c r="BR9" i="165" s="1"/>
  <c r="BR10" i="164"/>
  <c r="BR30" i="164" s="1"/>
  <c r="BR10" i="145"/>
  <c r="BR30" i="145" s="1"/>
  <c r="BR10" i="126"/>
  <c r="BR30" i="126" s="1"/>
  <c r="BR9" i="144" s="1"/>
  <c r="BR10" i="80"/>
  <c r="BR30" i="80" s="1"/>
  <c r="BP8" i="166"/>
  <c r="BP28" i="166" s="1"/>
  <c r="BP8" i="164"/>
  <c r="BP28" i="164" s="1"/>
  <c r="BP8" i="163"/>
  <c r="BP28" i="163" s="1"/>
  <c r="BP7" i="165" s="1"/>
  <c r="BP8" i="145"/>
  <c r="BP28" i="145" s="1"/>
  <c r="BP8" i="126"/>
  <c r="BP28" i="126" s="1"/>
  <c r="BP7" i="144" s="1"/>
  <c r="BP8" i="80"/>
  <c r="BP28" i="80" s="1"/>
  <c r="BO19" i="166"/>
  <c r="BO39" i="166" s="1"/>
  <c r="BO19" i="163"/>
  <c r="BO39" i="163" s="1"/>
  <c r="BO18" i="165" s="1"/>
  <c r="BO19" i="164"/>
  <c r="BO39" i="164" s="1"/>
  <c r="BO19" i="145"/>
  <c r="BO39" i="145" s="1"/>
  <c r="BO19" i="126"/>
  <c r="BO39" i="126" s="1"/>
  <c r="BO18" i="144" s="1"/>
  <c r="BO19" i="80"/>
  <c r="BO39" i="80" s="1"/>
  <c r="BE19" i="166"/>
  <c r="BE39" i="166" s="1"/>
  <c r="BE19" i="164"/>
  <c r="BE39" i="164" s="1"/>
  <c r="BE19" i="163"/>
  <c r="BE39" i="163" s="1"/>
  <c r="BE18" i="165" s="1"/>
  <c r="BE19" i="145"/>
  <c r="BE39" i="145" s="1"/>
  <c r="BE19" i="126"/>
  <c r="BE39" i="126" s="1"/>
  <c r="BE18" i="144" s="1"/>
  <c r="BE19" i="80"/>
  <c r="BE39" i="80" s="1"/>
  <c r="BD19" i="166"/>
  <c r="BD39" i="166" s="1"/>
  <c r="BD19" i="164"/>
  <c r="BD39" i="164" s="1"/>
  <c r="BD19" i="163"/>
  <c r="BD39" i="163" s="1"/>
  <c r="BD18" i="165" s="1"/>
  <c r="BD19" i="145"/>
  <c r="BD39" i="145" s="1"/>
  <c r="BD19" i="126"/>
  <c r="BD39" i="126" s="1"/>
  <c r="BD18" i="144" s="1"/>
  <c r="BD19" i="80"/>
  <c r="BD39" i="80" s="1"/>
  <c r="AN31" i="157"/>
  <c r="AN11" i="188"/>
  <c r="S34" i="157"/>
  <c r="S14" i="188"/>
  <c r="AN14" i="188"/>
  <c r="AN34" i="157"/>
  <c r="Y20" i="188"/>
  <c r="Y40" i="157"/>
  <c r="AN42" i="157"/>
  <c r="AN22" i="188"/>
  <c r="Y11" i="188"/>
  <c r="Y31" i="157"/>
  <c r="AN40" i="157"/>
  <c r="AN20" i="188"/>
  <c r="AW13" i="166"/>
  <c r="AW33" i="166" s="1"/>
  <c r="AW13" i="164"/>
  <c r="AW33" i="164" s="1"/>
  <c r="AW13" i="145"/>
  <c r="AW33" i="145" s="1"/>
  <c r="AW13" i="163"/>
  <c r="AW33" i="163" s="1"/>
  <c r="AW12" i="165" s="1"/>
  <c r="AW13" i="80"/>
  <c r="AW33" i="80" s="1"/>
  <c r="AW13" i="126"/>
  <c r="AW33" i="126" s="1"/>
  <c r="AW12" i="144" s="1"/>
  <c r="BA10" i="166"/>
  <c r="BA30" i="166" s="1"/>
  <c r="BA10" i="164"/>
  <c r="BA30" i="164" s="1"/>
  <c r="BA10" i="145"/>
  <c r="BA30" i="145" s="1"/>
  <c r="BA10" i="163"/>
  <c r="BA30" i="163" s="1"/>
  <c r="BA9" i="165" s="1"/>
  <c r="BA10" i="126"/>
  <c r="BA30" i="126" s="1"/>
  <c r="BA9" i="144" s="1"/>
  <c r="BA10" i="80"/>
  <c r="BA30" i="80" s="1"/>
  <c r="BB13" i="166"/>
  <c r="BB33" i="166" s="1"/>
  <c r="BB13" i="163"/>
  <c r="BB33" i="163" s="1"/>
  <c r="BB12" i="165" s="1"/>
  <c r="BB13" i="164"/>
  <c r="BB33" i="164" s="1"/>
  <c r="BB13" i="145"/>
  <c r="BB33" i="145" s="1"/>
  <c r="BB13" i="126"/>
  <c r="BB33" i="126" s="1"/>
  <c r="BB12" i="144" s="1"/>
  <c r="BB13" i="80"/>
  <c r="BB33" i="80" s="1"/>
  <c r="BE13" i="166"/>
  <c r="BE33" i="166" s="1"/>
  <c r="BE13" i="164"/>
  <c r="BE33" i="164" s="1"/>
  <c r="BE13" i="163"/>
  <c r="BE33" i="163" s="1"/>
  <c r="BE12" i="165" s="1"/>
  <c r="BE13" i="145"/>
  <c r="BE33" i="145" s="1"/>
  <c r="BE13" i="80"/>
  <c r="BE33" i="80" s="1"/>
  <c r="BE13" i="126"/>
  <c r="BE33" i="126" s="1"/>
  <c r="BE12" i="144" s="1"/>
  <c r="BH13" i="166"/>
  <c r="BH33" i="166" s="1"/>
  <c r="BH13" i="164"/>
  <c r="BH33" i="164" s="1"/>
  <c r="BH13" i="163"/>
  <c r="BH33" i="163" s="1"/>
  <c r="BH12" i="165" s="1"/>
  <c r="BH13" i="80"/>
  <c r="BH33" i="80" s="1"/>
  <c r="BH13" i="145"/>
  <c r="BH33" i="145" s="1"/>
  <c r="BH13" i="126"/>
  <c r="BH33" i="126" s="1"/>
  <c r="BH12" i="144" s="1"/>
  <c r="BJ13" i="166"/>
  <c r="BJ33" i="166" s="1"/>
  <c r="BJ13" i="163"/>
  <c r="BJ33" i="163" s="1"/>
  <c r="BJ12" i="165" s="1"/>
  <c r="BJ13" i="164"/>
  <c r="BJ33" i="164" s="1"/>
  <c r="BJ13" i="145"/>
  <c r="BJ33" i="145" s="1"/>
  <c r="BJ13" i="126"/>
  <c r="BJ33" i="126" s="1"/>
  <c r="BJ12" i="144" s="1"/>
  <c r="BJ13" i="80"/>
  <c r="BJ33" i="80" s="1"/>
  <c r="BL10" i="166"/>
  <c r="BL30" i="166" s="1"/>
  <c r="BL10" i="164"/>
  <c r="BL30" i="164" s="1"/>
  <c r="BL10" i="163"/>
  <c r="BL30" i="163" s="1"/>
  <c r="BL9" i="165" s="1"/>
  <c r="BL10" i="145"/>
  <c r="BL30" i="145" s="1"/>
  <c r="BL10" i="126"/>
  <c r="BL30" i="126" s="1"/>
  <c r="BL9" i="144" s="1"/>
  <c r="BL10" i="80"/>
  <c r="BL30" i="80" s="1"/>
  <c r="BM13" i="166"/>
  <c r="BM33" i="166" s="1"/>
  <c r="BM13" i="164"/>
  <c r="BM33" i="164" s="1"/>
  <c r="BM13" i="145"/>
  <c r="BM33" i="145" s="1"/>
  <c r="BM13" i="163"/>
  <c r="BM33" i="163" s="1"/>
  <c r="BM12" i="165" s="1"/>
  <c r="BM13" i="80"/>
  <c r="BM33" i="80" s="1"/>
  <c r="BM13" i="126"/>
  <c r="BM33" i="126" s="1"/>
  <c r="BM12" i="144" s="1"/>
  <c r="BO13" i="166"/>
  <c r="BO33" i="166" s="1"/>
  <c r="BO13" i="163"/>
  <c r="BO33" i="163" s="1"/>
  <c r="BO12" i="165" s="1"/>
  <c r="BO13" i="164"/>
  <c r="BO33" i="164" s="1"/>
  <c r="BO13" i="145"/>
  <c r="BO33" i="145" s="1"/>
  <c r="BO13" i="126"/>
  <c r="BO33" i="126" s="1"/>
  <c r="BO12" i="144" s="1"/>
  <c r="BO13" i="80"/>
  <c r="BO33" i="80" s="1"/>
  <c r="BQ19" i="166"/>
  <c r="BQ39" i="166" s="1"/>
  <c r="BQ19" i="164"/>
  <c r="BQ39" i="164" s="1"/>
  <c r="BQ19" i="163"/>
  <c r="BQ39" i="163" s="1"/>
  <c r="BQ18" i="165" s="1"/>
  <c r="BQ19" i="145"/>
  <c r="BQ39" i="145" s="1"/>
  <c r="BQ19" i="126"/>
  <c r="BQ39" i="126" s="1"/>
  <c r="BQ18" i="144" s="1"/>
  <c r="BQ19" i="80"/>
  <c r="BQ39" i="80" s="1"/>
  <c r="BK8" i="166"/>
  <c r="BK28" i="166" s="1"/>
  <c r="BK8" i="163"/>
  <c r="BK28" i="163" s="1"/>
  <c r="BK7" i="165" s="1"/>
  <c r="BK8" i="164"/>
  <c r="BK28" i="164" s="1"/>
  <c r="BK8" i="145"/>
  <c r="BK28" i="145" s="1"/>
  <c r="BK8" i="126"/>
  <c r="BK28" i="126" s="1"/>
  <c r="BK7" i="144" s="1"/>
  <c r="BK8" i="80"/>
  <c r="BK28" i="80" s="1"/>
  <c r="BG8" i="166"/>
  <c r="BG28" i="166" s="1"/>
  <c r="BG8" i="163"/>
  <c r="BG28" i="163" s="1"/>
  <c r="BG7" i="165" s="1"/>
  <c r="BG8" i="164"/>
  <c r="BG28" i="164" s="1"/>
  <c r="BG8" i="126"/>
  <c r="BG28" i="126" s="1"/>
  <c r="BG7" i="144" s="1"/>
  <c r="BG8" i="80"/>
  <c r="BG28" i="80" s="1"/>
  <c r="BG8" i="145"/>
  <c r="BG28" i="145" s="1"/>
  <c r="BJ8" i="166"/>
  <c r="BJ28" i="166" s="1"/>
  <c r="BJ8" i="163"/>
  <c r="BJ28" i="163" s="1"/>
  <c r="BJ7" i="165" s="1"/>
  <c r="BJ8" i="164"/>
  <c r="BJ28" i="164" s="1"/>
  <c r="BJ8" i="145"/>
  <c r="BJ28" i="145" s="1"/>
  <c r="BJ8" i="126"/>
  <c r="BJ28" i="126" s="1"/>
  <c r="BJ7" i="144" s="1"/>
  <c r="BJ8" i="80"/>
  <c r="BJ28" i="80" s="1"/>
  <c r="BK20" i="166"/>
  <c r="BK40" i="166" s="1"/>
  <c r="BK20" i="163"/>
  <c r="BK40" i="163" s="1"/>
  <c r="BK19" i="165" s="1"/>
  <c r="BK20" i="164"/>
  <c r="BK40" i="164" s="1"/>
  <c r="BK20" i="145"/>
  <c r="BK40" i="145" s="1"/>
  <c r="BK20" i="126"/>
  <c r="BK40" i="126" s="1"/>
  <c r="BK19" i="144" s="1"/>
  <c r="BK20" i="80"/>
  <c r="BK40" i="80" s="1"/>
  <c r="BG20" i="166"/>
  <c r="BG40" i="166" s="1"/>
  <c r="BG20" i="163"/>
  <c r="BG40" i="163" s="1"/>
  <c r="BG19" i="165" s="1"/>
  <c r="BG20" i="164"/>
  <c r="BG40" i="164" s="1"/>
  <c r="BG20" i="126"/>
  <c r="BG40" i="126" s="1"/>
  <c r="BG19" i="144" s="1"/>
  <c r="BG20" i="145"/>
  <c r="BG40" i="145" s="1"/>
  <c r="BG20" i="80"/>
  <c r="BG40" i="80" s="1"/>
  <c r="AZ8" i="166"/>
  <c r="AZ28" i="166" s="1"/>
  <c r="AZ8" i="164"/>
  <c r="AZ28" i="164" s="1"/>
  <c r="AZ8" i="163"/>
  <c r="AZ28" i="163" s="1"/>
  <c r="AZ7" i="165" s="1"/>
  <c r="AZ8" i="145"/>
  <c r="AZ28" i="145" s="1"/>
  <c r="AZ8" i="126"/>
  <c r="AZ28" i="126" s="1"/>
  <c r="AZ7" i="144" s="1"/>
  <c r="AZ8" i="80"/>
  <c r="AZ28" i="80" s="1"/>
  <c r="BO8" i="163"/>
  <c r="BO28" i="163" s="1"/>
  <c r="BO7" i="165" s="1"/>
  <c r="BO8" i="166"/>
  <c r="BO28" i="166" s="1"/>
  <c r="BO8" i="164"/>
  <c r="BO28" i="164" s="1"/>
  <c r="BO8" i="126"/>
  <c r="BO28" i="126" s="1"/>
  <c r="BO7" i="144" s="1"/>
  <c r="BO8" i="80"/>
  <c r="BO28" i="80" s="1"/>
  <c r="BO8" i="145"/>
  <c r="BO28" i="145" s="1"/>
  <c r="BA8" i="166"/>
  <c r="BA28" i="166" s="1"/>
  <c r="BA8" i="164"/>
  <c r="BA28" i="164" s="1"/>
  <c r="BA8" i="163"/>
  <c r="BA28" i="163" s="1"/>
  <c r="BA7" i="165" s="1"/>
  <c r="BA8" i="145"/>
  <c r="BA28" i="145" s="1"/>
  <c r="BA8" i="80"/>
  <c r="BA28" i="80" s="1"/>
  <c r="BA8" i="126"/>
  <c r="BA28" i="126" s="1"/>
  <c r="BA7" i="144" s="1"/>
  <c r="BE8" i="166"/>
  <c r="BE28" i="166" s="1"/>
  <c r="BE8" i="164"/>
  <c r="BE28" i="164" s="1"/>
  <c r="BE8" i="145"/>
  <c r="BE28" i="145" s="1"/>
  <c r="BE8" i="163"/>
  <c r="BE28" i="163" s="1"/>
  <c r="BE7" i="165" s="1"/>
  <c r="BE8" i="80"/>
  <c r="BE28" i="80" s="1"/>
  <c r="BE8" i="126"/>
  <c r="BE28" i="126" s="1"/>
  <c r="BE7" i="144" s="1"/>
  <c r="BP20" i="164"/>
  <c r="BP40" i="164" s="1"/>
  <c r="BP20" i="166"/>
  <c r="BP40" i="166" s="1"/>
  <c r="BP20" i="163"/>
  <c r="BP40" i="163" s="1"/>
  <c r="BP19" i="165" s="1"/>
  <c r="BP20" i="145"/>
  <c r="BP40" i="145" s="1"/>
  <c r="BP20" i="126"/>
  <c r="BP40" i="126" s="1"/>
  <c r="BP19" i="144" s="1"/>
  <c r="BP20" i="80"/>
  <c r="BP40" i="80" s="1"/>
  <c r="BH19" i="166"/>
  <c r="BH39" i="166" s="1"/>
  <c r="BH19" i="164"/>
  <c r="BH39" i="164" s="1"/>
  <c r="BH19" i="163"/>
  <c r="BH39" i="163" s="1"/>
  <c r="BH18" i="165" s="1"/>
  <c r="BH19" i="145"/>
  <c r="BH39" i="145" s="1"/>
  <c r="BH19" i="126"/>
  <c r="BH39" i="126" s="1"/>
  <c r="BH18" i="144" s="1"/>
  <c r="BH19" i="80"/>
  <c r="BH39" i="80" s="1"/>
  <c r="AT10" i="166"/>
  <c r="AT30" i="166" s="1"/>
  <c r="AT10" i="163"/>
  <c r="AT30" i="163" s="1"/>
  <c r="AT9" i="165" s="1"/>
  <c r="AT10" i="164"/>
  <c r="AT30" i="164" s="1"/>
  <c r="AT10" i="145"/>
  <c r="AT30" i="145" s="1"/>
  <c r="AT10" i="126"/>
  <c r="AT30" i="126" s="1"/>
  <c r="AT9" i="144" s="1"/>
  <c r="AT10" i="80"/>
  <c r="AT30" i="80" s="1"/>
  <c r="AP16" i="189"/>
  <c r="AP16" i="186"/>
  <c r="AP36" i="186" s="1"/>
  <c r="AP16" i="187" s="1"/>
  <c r="AP16" i="157"/>
  <c r="AP16" i="166"/>
  <c r="AP36" i="166" s="1"/>
  <c r="AP16" i="163"/>
  <c r="AP36" i="163" s="1"/>
  <c r="AP15" i="165" s="1"/>
  <c r="AP16" i="164"/>
  <c r="AP36" i="164" s="1"/>
  <c r="AP16" i="145"/>
  <c r="AP36" i="145" s="1"/>
  <c r="AP16" i="126"/>
  <c r="AP36" i="126" s="1"/>
  <c r="AP15" i="144" s="1"/>
  <c r="AP16" i="80"/>
  <c r="AP36" i="80" s="1"/>
  <c r="P17" i="189"/>
  <c r="P17" i="186"/>
  <c r="P37" i="186" s="1"/>
  <c r="P17" i="187" s="1"/>
  <c r="P17" i="157"/>
  <c r="P17" i="166"/>
  <c r="P37" i="166" s="1"/>
  <c r="P17" i="164"/>
  <c r="P37" i="164" s="1"/>
  <c r="P17" i="163"/>
  <c r="P37" i="163" s="1"/>
  <c r="P16" i="165" s="1"/>
  <c r="P17" i="145"/>
  <c r="P37" i="145" s="1"/>
  <c r="P17" i="126"/>
  <c r="P37" i="126" s="1"/>
  <c r="P16" i="144" s="1"/>
  <c r="P17" i="80"/>
  <c r="P37" i="80" s="1"/>
  <c r="AO14" i="188"/>
  <c r="AO34" i="157"/>
  <c r="AO11" i="188"/>
  <c r="AO31" i="157"/>
  <c r="AH11" i="188"/>
  <c r="AH31" i="157"/>
  <c r="S40" i="157"/>
  <c r="S20" i="188"/>
  <c r="AP14" i="188"/>
  <c r="AP34" i="157"/>
  <c r="AX10" i="166"/>
  <c r="AX30" i="166" s="1"/>
  <c r="AX10" i="163"/>
  <c r="AX30" i="163" s="1"/>
  <c r="AX9" i="165" s="1"/>
  <c r="AX10" i="164"/>
  <c r="AX30" i="164" s="1"/>
  <c r="AX10" i="145"/>
  <c r="AX30" i="145" s="1"/>
  <c r="AX10" i="126"/>
  <c r="AX30" i="126" s="1"/>
  <c r="AX9" i="144" s="1"/>
  <c r="AX10" i="80"/>
  <c r="AX30" i="80" s="1"/>
  <c r="AZ13" i="166"/>
  <c r="AZ33" i="166" s="1"/>
  <c r="AZ13" i="164"/>
  <c r="AZ33" i="164" s="1"/>
  <c r="AZ13" i="163"/>
  <c r="AZ33" i="163" s="1"/>
  <c r="AZ12" i="165" s="1"/>
  <c r="AZ13" i="80"/>
  <c r="AZ33" i="80" s="1"/>
  <c r="AZ13" i="145"/>
  <c r="AZ33" i="145" s="1"/>
  <c r="AZ13" i="126"/>
  <c r="AZ33" i="126" s="1"/>
  <c r="AZ12" i="144" s="1"/>
  <c r="BD13" i="166"/>
  <c r="BD33" i="166" s="1"/>
  <c r="BD13" i="164"/>
  <c r="BD33" i="164" s="1"/>
  <c r="BD13" i="163"/>
  <c r="BD33" i="163" s="1"/>
  <c r="BD12" i="165" s="1"/>
  <c r="BD13" i="145"/>
  <c r="BD33" i="145" s="1"/>
  <c r="BD13" i="80"/>
  <c r="BD33" i="80" s="1"/>
  <c r="BD13" i="126"/>
  <c r="BD33" i="126" s="1"/>
  <c r="BD12" i="144" s="1"/>
  <c r="BG13" i="166"/>
  <c r="BG33" i="166" s="1"/>
  <c r="BG13" i="163"/>
  <c r="BG33" i="163" s="1"/>
  <c r="BG12" i="165" s="1"/>
  <c r="BG13" i="164"/>
  <c r="BG33" i="164" s="1"/>
  <c r="BG13" i="145"/>
  <c r="BG33" i="145" s="1"/>
  <c r="BG13" i="126"/>
  <c r="BG33" i="126" s="1"/>
  <c r="BG12" i="144" s="1"/>
  <c r="BG13" i="80"/>
  <c r="BG33" i="80" s="1"/>
  <c r="BK13" i="166"/>
  <c r="BK33" i="166" s="1"/>
  <c r="BK13" i="163"/>
  <c r="BK33" i="163" s="1"/>
  <c r="BK12" i="165" s="1"/>
  <c r="BK13" i="164"/>
  <c r="BK33" i="164" s="1"/>
  <c r="BK13" i="126"/>
  <c r="BK33" i="126" s="1"/>
  <c r="BK12" i="144" s="1"/>
  <c r="BK13" i="145"/>
  <c r="BK33" i="145" s="1"/>
  <c r="BK13" i="80"/>
  <c r="BK33" i="80" s="1"/>
  <c r="BM10" i="166"/>
  <c r="BM30" i="166" s="1"/>
  <c r="BM10" i="164"/>
  <c r="BM30" i="164" s="1"/>
  <c r="BM10" i="163"/>
  <c r="BM30" i="163" s="1"/>
  <c r="BM9" i="165" s="1"/>
  <c r="BM10" i="145"/>
  <c r="BM30" i="145" s="1"/>
  <c r="BM10" i="126"/>
  <c r="BM30" i="126" s="1"/>
  <c r="BM9" i="144" s="1"/>
  <c r="BM10" i="80"/>
  <c r="BM30" i="80" s="1"/>
  <c r="BN19" i="166"/>
  <c r="BN39" i="166" s="1"/>
  <c r="BN19" i="163"/>
  <c r="BN39" i="163" s="1"/>
  <c r="BN18" i="165" s="1"/>
  <c r="BN19" i="164"/>
  <c r="BN39" i="164" s="1"/>
  <c r="BN19" i="145"/>
  <c r="BN39" i="145" s="1"/>
  <c r="BN19" i="126"/>
  <c r="BN39" i="126" s="1"/>
  <c r="BN18" i="144" s="1"/>
  <c r="BN19" i="80"/>
  <c r="BN39" i="80" s="1"/>
  <c r="BQ13" i="166"/>
  <c r="BQ33" i="166" s="1"/>
  <c r="BQ13" i="164"/>
  <c r="BQ33" i="164" s="1"/>
  <c r="BQ13" i="163"/>
  <c r="BQ33" i="163" s="1"/>
  <c r="BQ12" i="165" s="1"/>
  <c r="BQ13" i="145"/>
  <c r="BQ33" i="145" s="1"/>
  <c r="BQ13" i="80"/>
  <c r="BQ33" i="80" s="1"/>
  <c r="BQ13" i="126"/>
  <c r="BQ33" i="126" s="1"/>
  <c r="BQ12" i="144" s="1"/>
  <c r="BR8" i="166"/>
  <c r="BR28" i="166" s="1"/>
  <c r="BR8" i="163"/>
  <c r="BR28" i="163" s="1"/>
  <c r="BR7" i="165" s="1"/>
  <c r="BR8" i="164"/>
  <c r="BR28" i="164" s="1"/>
  <c r="BR8" i="145"/>
  <c r="BR28" i="145" s="1"/>
  <c r="BR8" i="126"/>
  <c r="BR28" i="126" s="1"/>
  <c r="BR7" i="144" s="1"/>
  <c r="BR8" i="80"/>
  <c r="BR28" i="80" s="1"/>
  <c r="BM8" i="166"/>
  <c r="BM28" i="166" s="1"/>
  <c r="BM8" i="164"/>
  <c r="BM28" i="164" s="1"/>
  <c r="BM8" i="163"/>
  <c r="BM28" i="163" s="1"/>
  <c r="BM7" i="165" s="1"/>
  <c r="BM8" i="145"/>
  <c r="BM28" i="145" s="1"/>
  <c r="BM8" i="80"/>
  <c r="BM28" i="80" s="1"/>
  <c r="BM8" i="126"/>
  <c r="BM28" i="126" s="1"/>
  <c r="BM7" i="144" s="1"/>
  <c r="BC10" i="166"/>
  <c r="BC30" i="166" s="1"/>
  <c r="BC10" i="163"/>
  <c r="BC30" i="163" s="1"/>
  <c r="BC9" i="165" s="1"/>
  <c r="BC10" i="164"/>
  <c r="BC30" i="164" s="1"/>
  <c r="BC10" i="126"/>
  <c r="BC30" i="126" s="1"/>
  <c r="BC9" i="144" s="1"/>
  <c r="BC10" i="80"/>
  <c r="BC30" i="80" s="1"/>
  <c r="BC10" i="145"/>
  <c r="BC30" i="145" s="1"/>
  <c r="AT13" i="166"/>
  <c r="AT33" i="166" s="1"/>
  <c r="AT13" i="163"/>
  <c r="AT33" i="163" s="1"/>
  <c r="AT12" i="165" s="1"/>
  <c r="AT13" i="164"/>
  <c r="AT33" i="164" s="1"/>
  <c r="AT13" i="145"/>
  <c r="AT33" i="145" s="1"/>
  <c r="AT13" i="126"/>
  <c r="AT33" i="126" s="1"/>
  <c r="AT12" i="144" s="1"/>
  <c r="AT13" i="80"/>
  <c r="AT33" i="80" s="1"/>
  <c r="BL8" i="166"/>
  <c r="BL28" i="166" s="1"/>
  <c r="BL8" i="164"/>
  <c r="BL28" i="164" s="1"/>
  <c r="BL8" i="163"/>
  <c r="BL28" i="163" s="1"/>
  <c r="BL7" i="165" s="1"/>
  <c r="BL8" i="145"/>
  <c r="BL28" i="145" s="1"/>
  <c r="BL8" i="126"/>
  <c r="BL28" i="126" s="1"/>
  <c r="BL7" i="144" s="1"/>
  <c r="BL8" i="80"/>
  <c r="BL28" i="80" s="1"/>
  <c r="BF19" i="166"/>
  <c r="BF39" i="166" s="1"/>
  <c r="BF19" i="163"/>
  <c r="BF39" i="163" s="1"/>
  <c r="BF18" i="165" s="1"/>
  <c r="BF19" i="164"/>
  <c r="BF39" i="164" s="1"/>
  <c r="BF19" i="145"/>
  <c r="BF39" i="145" s="1"/>
  <c r="BF19" i="126"/>
  <c r="BF39" i="126" s="1"/>
  <c r="BF18" i="144" s="1"/>
  <c r="BF19" i="80"/>
  <c r="BF39" i="80" s="1"/>
  <c r="AO16" i="189"/>
  <c r="AO16" i="186"/>
  <c r="AO36" i="186" s="1"/>
  <c r="AO16" i="187" s="1"/>
  <c r="AO16" i="157"/>
  <c r="AO16" i="166"/>
  <c r="AO36" i="166" s="1"/>
  <c r="AO16" i="164"/>
  <c r="AO36" i="164" s="1"/>
  <c r="AO16" i="145"/>
  <c r="AO36" i="145" s="1"/>
  <c r="AO16" i="163"/>
  <c r="AO36" i="163" s="1"/>
  <c r="AO15" i="165" s="1"/>
  <c r="AO16" i="126"/>
  <c r="AO36" i="126" s="1"/>
  <c r="AO15" i="144" s="1"/>
  <c r="AO16" i="80"/>
  <c r="AO36" i="80" s="1"/>
  <c r="S16" i="189"/>
  <c r="S16" i="186"/>
  <c r="S36" i="186" s="1"/>
  <c r="S16" i="187" s="1"/>
  <c r="S16" i="157"/>
  <c r="S16" i="166"/>
  <c r="S36" i="166" s="1"/>
  <c r="S16" i="163"/>
  <c r="S36" i="163" s="1"/>
  <c r="S15" i="165" s="1"/>
  <c r="S16" i="164"/>
  <c r="S36" i="164" s="1"/>
  <c r="S16" i="145"/>
  <c r="S36" i="145" s="1"/>
  <c r="S16" i="126"/>
  <c r="S36" i="126" s="1"/>
  <c r="S15" i="144" s="1"/>
  <c r="S16" i="80"/>
  <c r="S36" i="80" s="1"/>
  <c r="AD16" i="188"/>
  <c r="AD36" i="157"/>
  <c r="AX13" i="166"/>
  <c r="AX33" i="166" s="1"/>
  <c r="AX13" i="163"/>
  <c r="AX33" i="163" s="1"/>
  <c r="AX12" i="165" s="1"/>
  <c r="AX13" i="164"/>
  <c r="AX33" i="164" s="1"/>
  <c r="AX13" i="145"/>
  <c r="AX33" i="145" s="1"/>
  <c r="AX13" i="126"/>
  <c r="AX33" i="126" s="1"/>
  <c r="AX12" i="144" s="1"/>
  <c r="AX13" i="80"/>
  <c r="AX33" i="80" s="1"/>
  <c r="AV10" i="166"/>
  <c r="AV30" i="166" s="1"/>
  <c r="AV10" i="164"/>
  <c r="AV30" i="164" s="1"/>
  <c r="AV10" i="163"/>
  <c r="AV30" i="163" s="1"/>
  <c r="AV9" i="165" s="1"/>
  <c r="AV10" i="145"/>
  <c r="AV30" i="145" s="1"/>
  <c r="AV10" i="126"/>
  <c r="AV30" i="126" s="1"/>
  <c r="AV9" i="144" s="1"/>
  <c r="AV10" i="80"/>
  <c r="AV30" i="80" s="1"/>
  <c r="AW19" i="166"/>
  <c r="AW39" i="166" s="1"/>
  <c r="AW19" i="164"/>
  <c r="AW39" i="164" s="1"/>
  <c r="AW19" i="145"/>
  <c r="AW39" i="145" s="1"/>
  <c r="AW19" i="163"/>
  <c r="AW39" i="163" s="1"/>
  <c r="AW18" i="165" s="1"/>
  <c r="AW19" i="126"/>
  <c r="AW39" i="126" s="1"/>
  <c r="AW18" i="144" s="1"/>
  <c r="AW19" i="80"/>
  <c r="AW39" i="80" s="1"/>
  <c r="AX19" i="166"/>
  <c r="AX39" i="166" s="1"/>
  <c r="AX19" i="163"/>
  <c r="AX39" i="163" s="1"/>
  <c r="AX18" i="165" s="1"/>
  <c r="AX19" i="164"/>
  <c r="AX39" i="164" s="1"/>
  <c r="AX19" i="145"/>
  <c r="AX39" i="145" s="1"/>
  <c r="AX19" i="126"/>
  <c r="AX39" i="126" s="1"/>
  <c r="AX18" i="144" s="1"/>
  <c r="AX19" i="80"/>
  <c r="AX39" i="80" s="1"/>
  <c r="BA13" i="166"/>
  <c r="BA33" i="166" s="1"/>
  <c r="BA13" i="164"/>
  <c r="BA33" i="164" s="1"/>
  <c r="BA13" i="163"/>
  <c r="BA33" i="163" s="1"/>
  <c r="BA12" i="165" s="1"/>
  <c r="BA13" i="145"/>
  <c r="BA33" i="145" s="1"/>
  <c r="BA13" i="80"/>
  <c r="BA33" i="80" s="1"/>
  <c r="BA13" i="126"/>
  <c r="BA33" i="126" s="1"/>
  <c r="BA12" i="144" s="1"/>
  <c r="BB19" i="166"/>
  <c r="BB39" i="166" s="1"/>
  <c r="BB19" i="163"/>
  <c r="BB39" i="163" s="1"/>
  <c r="BB18" i="165" s="1"/>
  <c r="BB19" i="164"/>
  <c r="BB39" i="164" s="1"/>
  <c r="BB19" i="145"/>
  <c r="BB39" i="145" s="1"/>
  <c r="BB19" i="126"/>
  <c r="BB39" i="126" s="1"/>
  <c r="BB18" i="144" s="1"/>
  <c r="BB19" i="80"/>
  <c r="BB39" i="80" s="1"/>
  <c r="BF13" i="166"/>
  <c r="BF33" i="166" s="1"/>
  <c r="BF13" i="163"/>
  <c r="BF33" i="163" s="1"/>
  <c r="BF12" i="165" s="1"/>
  <c r="BF13" i="164"/>
  <c r="BF33" i="164" s="1"/>
  <c r="BF13" i="145"/>
  <c r="BF33" i="145" s="1"/>
  <c r="BF13" i="126"/>
  <c r="BF33" i="126" s="1"/>
  <c r="BF12" i="144" s="1"/>
  <c r="BF13" i="80"/>
  <c r="BF33" i="80" s="1"/>
  <c r="BI10" i="166"/>
  <c r="BI30" i="166" s="1"/>
  <c r="BI10" i="164"/>
  <c r="BI30" i="164" s="1"/>
  <c r="BI10" i="163"/>
  <c r="BI30" i="163" s="1"/>
  <c r="BI9" i="165" s="1"/>
  <c r="BI10" i="145"/>
  <c r="BI30" i="145" s="1"/>
  <c r="BI10" i="126"/>
  <c r="BI30" i="126" s="1"/>
  <c r="BI9" i="144" s="1"/>
  <c r="BI10" i="80"/>
  <c r="BI30" i="80" s="1"/>
  <c r="BJ19" i="166"/>
  <c r="BJ39" i="166" s="1"/>
  <c r="BJ19" i="163"/>
  <c r="BJ39" i="163" s="1"/>
  <c r="BJ18" i="165" s="1"/>
  <c r="BJ19" i="164"/>
  <c r="BJ39" i="164" s="1"/>
  <c r="BJ19" i="145"/>
  <c r="BJ39" i="145" s="1"/>
  <c r="BJ19" i="126"/>
  <c r="BJ39" i="126" s="1"/>
  <c r="BJ18" i="144" s="1"/>
  <c r="BJ19" i="80"/>
  <c r="BJ39" i="80" s="1"/>
  <c r="BL13" i="166"/>
  <c r="BL33" i="166" s="1"/>
  <c r="BL13" i="164"/>
  <c r="BL33" i="164" s="1"/>
  <c r="BL13" i="163"/>
  <c r="BL33" i="163" s="1"/>
  <c r="BL12" i="165" s="1"/>
  <c r="BL13" i="145"/>
  <c r="BL33" i="145" s="1"/>
  <c r="BL13" i="80"/>
  <c r="BL33" i="80" s="1"/>
  <c r="BL13" i="126"/>
  <c r="BL33" i="126" s="1"/>
  <c r="BL12" i="144" s="1"/>
  <c r="BN10" i="166"/>
  <c r="BN30" i="166" s="1"/>
  <c r="BN10" i="163"/>
  <c r="BN30" i="163" s="1"/>
  <c r="BN9" i="165" s="1"/>
  <c r="BN10" i="164"/>
  <c r="BN30" i="164" s="1"/>
  <c r="BN10" i="145"/>
  <c r="BN30" i="145" s="1"/>
  <c r="BN10" i="126"/>
  <c r="BN30" i="126" s="1"/>
  <c r="BN9" i="144" s="1"/>
  <c r="BN10" i="80"/>
  <c r="BN30" i="80" s="1"/>
  <c r="BP10" i="166"/>
  <c r="BP30" i="166" s="1"/>
  <c r="BP10" i="164"/>
  <c r="BP30" i="164" s="1"/>
  <c r="BP10" i="163"/>
  <c r="BP30" i="163" s="1"/>
  <c r="BP9" i="165" s="1"/>
  <c r="BP10" i="145"/>
  <c r="BP30" i="145" s="1"/>
  <c r="BP10" i="126"/>
  <c r="BP30" i="126" s="1"/>
  <c r="BP9" i="144" s="1"/>
  <c r="BP10" i="80"/>
  <c r="BP30" i="80" s="1"/>
  <c r="BQ8" i="166"/>
  <c r="BQ28" i="166" s="1"/>
  <c r="BQ8" i="164"/>
  <c r="BQ28" i="164" s="1"/>
  <c r="BQ8" i="163"/>
  <c r="BQ28" i="163" s="1"/>
  <c r="BQ7" i="165" s="1"/>
  <c r="BQ8" i="145"/>
  <c r="BQ28" i="145" s="1"/>
  <c r="BQ8" i="80"/>
  <c r="BQ28" i="80" s="1"/>
  <c r="BQ8" i="126"/>
  <c r="BQ28" i="126" s="1"/>
  <c r="BQ7" i="144" s="1"/>
  <c r="AW8" i="166"/>
  <c r="AW28" i="166" s="1"/>
  <c r="AW8" i="164"/>
  <c r="AW28" i="164" s="1"/>
  <c r="AW8" i="163"/>
  <c r="AW28" i="163" s="1"/>
  <c r="AW7" i="165" s="1"/>
  <c r="AW8" i="145"/>
  <c r="AW28" i="145" s="1"/>
  <c r="AW8" i="80"/>
  <c r="AW28" i="80" s="1"/>
  <c r="AW8" i="126"/>
  <c r="AW28" i="126" s="1"/>
  <c r="AW7" i="144" s="1"/>
  <c r="AV8" i="166"/>
  <c r="AV28" i="166" s="1"/>
  <c r="AV8" i="164"/>
  <c r="AV28" i="164" s="1"/>
  <c r="AV8" i="163"/>
  <c r="AV28" i="163" s="1"/>
  <c r="AV7" i="165" s="1"/>
  <c r="AV8" i="145"/>
  <c r="AV28" i="145" s="1"/>
  <c r="AV8" i="126"/>
  <c r="AV28" i="126" s="1"/>
  <c r="AV7" i="144" s="1"/>
  <c r="AV8" i="80"/>
  <c r="AV28" i="80" s="1"/>
  <c r="BI8" i="166"/>
  <c r="BI28" i="166" s="1"/>
  <c r="BI8" i="164"/>
  <c r="BI28" i="164" s="1"/>
  <c r="BI8" i="145"/>
  <c r="BI28" i="145" s="1"/>
  <c r="BI8" i="163"/>
  <c r="BI28" i="163" s="1"/>
  <c r="BI7" i="165" s="1"/>
  <c r="BI8" i="80"/>
  <c r="BI28" i="80" s="1"/>
  <c r="BI8" i="126"/>
  <c r="BI28" i="126" s="1"/>
  <c r="BI7" i="144" s="1"/>
  <c r="BH10" i="166"/>
  <c r="BH30" i="166" s="1"/>
  <c r="BH10" i="164"/>
  <c r="BH30" i="164" s="1"/>
  <c r="BH10" i="163"/>
  <c r="BH30" i="163" s="1"/>
  <c r="BH9" i="165" s="1"/>
  <c r="BH10" i="145"/>
  <c r="BH30" i="145" s="1"/>
  <c r="BH10" i="126"/>
  <c r="BH30" i="126" s="1"/>
  <c r="BH9" i="144" s="1"/>
  <c r="BH10" i="80"/>
  <c r="BH30" i="80" s="1"/>
  <c r="BC19" i="166"/>
  <c r="BC39" i="166" s="1"/>
  <c r="BC19" i="163"/>
  <c r="BC39" i="163" s="1"/>
  <c r="BC18" i="165" s="1"/>
  <c r="BC19" i="164"/>
  <c r="BC39" i="164" s="1"/>
  <c r="BC19" i="126"/>
  <c r="BC39" i="126" s="1"/>
  <c r="BC18" i="144" s="1"/>
  <c r="BC19" i="80"/>
  <c r="BC39" i="80" s="1"/>
  <c r="BC19" i="145"/>
  <c r="BC39" i="145" s="1"/>
  <c r="AX8" i="166"/>
  <c r="AX28" i="166" s="1"/>
  <c r="AX8" i="163"/>
  <c r="AX28" i="163" s="1"/>
  <c r="AX7" i="165" s="1"/>
  <c r="AX8" i="164"/>
  <c r="AX28" i="164" s="1"/>
  <c r="AX8" i="145"/>
  <c r="AX28" i="145" s="1"/>
  <c r="AX8" i="126"/>
  <c r="AX28" i="126" s="1"/>
  <c r="AX7" i="144" s="1"/>
  <c r="AX8" i="80"/>
  <c r="AX28" i="80" s="1"/>
  <c r="BO10" i="166"/>
  <c r="BO30" i="166" s="1"/>
  <c r="BO10" i="163"/>
  <c r="BO30" i="163" s="1"/>
  <c r="BO9" i="165" s="1"/>
  <c r="BO10" i="164"/>
  <c r="BO30" i="164" s="1"/>
  <c r="BO10" i="145"/>
  <c r="BO30" i="145" s="1"/>
  <c r="BO10" i="126"/>
  <c r="BO30" i="126" s="1"/>
  <c r="BO9" i="144" s="1"/>
  <c r="BO10" i="80"/>
  <c r="BO30" i="80" s="1"/>
  <c r="BH22" i="164"/>
  <c r="BH42" i="164" s="1"/>
  <c r="BH22" i="166"/>
  <c r="BH42" i="166" s="1"/>
  <c r="BH22" i="163"/>
  <c r="BH42" i="163" s="1"/>
  <c r="BH21" i="165" s="1"/>
  <c r="BH22" i="145"/>
  <c r="BH42" i="145" s="1"/>
  <c r="BH22" i="126"/>
  <c r="BH42" i="126" s="1"/>
  <c r="BH21" i="144" s="1"/>
  <c r="BH22" i="80"/>
  <c r="BH42" i="80" s="1"/>
  <c r="BE10" i="166"/>
  <c r="BE30" i="166" s="1"/>
  <c r="BE10" i="164"/>
  <c r="BE30" i="164" s="1"/>
  <c r="BE10" i="145"/>
  <c r="BE30" i="145" s="1"/>
  <c r="BE10" i="163"/>
  <c r="BE30" i="163" s="1"/>
  <c r="BE9" i="165" s="1"/>
  <c r="BE10" i="80"/>
  <c r="BE30" i="80" s="1"/>
  <c r="BE10" i="126"/>
  <c r="BE30" i="126" s="1"/>
  <c r="BE9" i="144" s="1"/>
  <c r="BR19" i="166"/>
  <c r="BR39" i="166" s="1"/>
  <c r="BR19" i="163"/>
  <c r="BR39" i="163" s="1"/>
  <c r="BR18" i="165" s="1"/>
  <c r="BR19" i="164"/>
  <c r="BR39" i="164" s="1"/>
  <c r="BR19" i="145"/>
  <c r="BR39" i="145" s="1"/>
  <c r="BR19" i="126"/>
  <c r="BR39" i="126" s="1"/>
  <c r="BR18" i="144" s="1"/>
  <c r="BR19" i="80"/>
  <c r="BR39" i="80" s="1"/>
  <c r="BI19" i="166"/>
  <c r="BI39" i="166" s="1"/>
  <c r="BI19" i="164"/>
  <c r="BI39" i="164" s="1"/>
  <c r="BI19" i="145"/>
  <c r="BI39" i="145" s="1"/>
  <c r="BI19" i="163"/>
  <c r="BI39" i="163" s="1"/>
  <c r="BI18" i="165" s="1"/>
  <c r="BI19" i="80"/>
  <c r="BI39" i="80" s="1"/>
  <c r="BI19" i="126"/>
  <c r="BI39" i="126" s="1"/>
  <c r="BI18" i="144" s="1"/>
  <c r="AH16" i="189"/>
  <c r="AH16" i="186"/>
  <c r="AH36" i="186" s="1"/>
  <c r="AH16" i="187" s="1"/>
  <c r="AH16" i="157"/>
  <c r="AH16" i="166"/>
  <c r="AH36" i="166" s="1"/>
  <c r="AH16" i="163"/>
  <c r="AH36" i="163" s="1"/>
  <c r="AH15" i="165" s="1"/>
  <c r="AH16" i="164"/>
  <c r="AH36" i="164" s="1"/>
  <c r="AH16" i="145"/>
  <c r="AH36" i="145" s="1"/>
  <c r="AH16" i="126"/>
  <c r="AH36" i="126" s="1"/>
  <c r="AH15" i="144" s="1"/>
  <c r="AH16" i="80"/>
  <c r="AH36" i="80" s="1"/>
  <c r="Y16" i="189"/>
  <c r="Y16" i="186"/>
  <c r="Y36" i="186" s="1"/>
  <c r="Y16" i="187" s="1"/>
  <c r="Y16" i="157"/>
  <c r="Y16" i="166"/>
  <c r="Y36" i="166" s="1"/>
  <c r="Y16" i="164"/>
  <c r="Y36" i="164" s="1"/>
  <c r="Y16" i="145"/>
  <c r="Y36" i="145" s="1"/>
  <c r="Y16" i="163"/>
  <c r="Y36" i="163" s="1"/>
  <c r="Y15" i="165" s="1"/>
  <c r="Y16" i="80"/>
  <c r="Y36" i="80" s="1"/>
  <c r="Y16" i="126"/>
  <c r="Y36" i="126" s="1"/>
  <c r="Y15" i="144" s="1"/>
  <c r="AD17" i="189"/>
  <c r="AD17" i="186"/>
  <c r="AD37" i="186" s="1"/>
  <c r="AD17" i="187" s="1"/>
  <c r="AD17" i="157"/>
  <c r="AD17" i="166"/>
  <c r="AD37" i="166" s="1"/>
  <c r="AD17" i="163"/>
  <c r="AD37" i="163" s="1"/>
  <c r="AD16" i="165" s="1"/>
  <c r="AD17" i="164"/>
  <c r="AD37" i="164" s="1"/>
  <c r="AD17" i="145"/>
  <c r="AD37" i="145" s="1"/>
  <c r="AD17" i="126"/>
  <c r="AD37" i="126" s="1"/>
  <c r="AD16" i="144" s="1"/>
  <c r="AD17" i="80"/>
  <c r="AD37" i="80" s="1"/>
  <c r="S11" i="188"/>
  <c r="S31" i="157"/>
  <c r="AH42" i="157"/>
  <c r="AH22" i="188"/>
  <c r="AP42" i="157"/>
  <c r="AP22" i="188"/>
  <c r="AP40" i="157"/>
  <c r="AP20" i="188"/>
  <c r="AH14" i="188"/>
  <c r="AH34" i="157"/>
  <c r="S22" i="188"/>
  <c r="S42" i="157"/>
  <c r="Y42" i="157"/>
  <c r="Y22" i="188"/>
  <c r="AO42" i="157"/>
  <c r="AO22" i="188"/>
  <c r="D16" i="190"/>
  <c r="D36" i="190" s="1"/>
  <c r="D16" i="97"/>
  <c r="D36" i="97" s="1"/>
  <c r="E16" i="190"/>
  <c r="E36" i="190" s="1"/>
  <c r="E16" i="97"/>
  <c r="E36" i="97" s="1"/>
  <c r="F16" i="190"/>
  <c r="F36" i="190" s="1"/>
  <c r="F16" i="97"/>
  <c r="F36" i="97" s="1"/>
  <c r="BD22" i="54"/>
  <c r="BH20" i="54"/>
  <c r="AT11" i="54"/>
  <c r="AH17" i="54"/>
  <c r="AP17" i="54"/>
  <c r="AO17" i="54"/>
  <c r="AY17" i="54"/>
  <c r="AT20" i="54"/>
  <c r="AN17" i="54"/>
  <c r="AT14" i="54"/>
  <c r="S17" i="54"/>
  <c r="Y17" i="54"/>
  <c r="BD20" i="54"/>
  <c r="BI20" i="54"/>
  <c r="BR20" i="54"/>
  <c r="BF22" i="54"/>
  <c r="BF20" i="54"/>
  <c r="BA20" i="54"/>
  <c r="AT16" i="54"/>
  <c r="BO14" i="54"/>
  <c r="BL14" i="54"/>
  <c r="BL20" i="54"/>
  <c r="AW11" i="54"/>
  <c r="BK11" i="54"/>
  <c r="BN14" i="54"/>
  <c r="BR14" i="54"/>
  <c r="BO20" i="54"/>
  <c r="BO11" i="54"/>
  <c r="AX11" i="54"/>
  <c r="BB11" i="54"/>
  <c r="BG14" i="54"/>
  <c r="BK14" i="54"/>
  <c r="BN20" i="54"/>
  <c r="AV22" i="54"/>
  <c r="BJ22" i="54"/>
  <c r="BH14" i="54"/>
  <c r="BL11" i="54"/>
  <c r="BC11" i="54"/>
  <c r="AV11" i="54"/>
  <c r="BB20" i="54"/>
  <c r="BE11" i="54"/>
  <c r="AV14" i="54"/>
  <c r="AZ11" i="54"/>
  <c r="BI14" i="54"/>
  <c r="BP14" i="54"/>
  <c r="BC22" i="54"/>
  <c r="AV20" i="54"/>
  <c r="AZ14" i="54"/>
  <c r="BD14" i="54"/>
  <c r="BJ11" i="54"/>
  <c r="BM11" i="54"/>
  <c r="BQ14" i="54"/>
  <c r="BN22" i="54"/>
  <c r="AW22" i="54"/>
  <c r="BA22" i="54"/>
  <c r="BE20" i="54"/>
  <c r="BG11" i="54"/>
  <c r="BM22" i="54"/>
  <c r="BB14" i="54"/>
  <c r="BD11" i="54"/>
  <c r="BR22" i="54"/>
  <c r="BC20" i="54"/>
  <c r="AX20" i="54"/>
  <c r="BI11" i="54"/>
  <c r="BP11" i="54"/>
  <c r="BC14" i="54"/>
  <c r="BG22" i="54"/>
  <c r="BF11" i="54"/>
  <c r="AW14" i="54"/>
  <c r="BA11" i="54"/>
  <c r="BE14" i="54"/>
  <c r="BJ14" i="54"/>
  <c r="BM14" i="54"/>
  <c r="BQ20" i="54"/>
  <c r="BK22" i="54"/>
  <c r="BP22" i="54"/>
  <c r="BH11" i="54"/>
  <c r="BQ11" i="54"/>
  <c r="BE22" i="54"/>
  <c r="BB22" i="54"/>
  <c r="BM20" i="54"/>
  <c r="AZ22" i="54"/>
  <c r="BO22" i="54"/>
  <c r="AX14" i="54"/>
  <c r="AW20" i="54"/>
  <c r="BA14" i="54"/>
  <c r="BF14" i="54"/>
  <c r="BJ20" i="54"/>
  <c r="BN11" i="54"/>
  <c r="BQ22" i="54"/>
  <c r="BR11" i="54"/>
  <c r="BI22" i="54"/>
  <c r="AX22" i="54"/>
  <c r="BL22" i="54"/>
  <c r="V8" i="54"/>
  <c r="AF8" i="54"/>
  <c r="AF19" i="54"/>
  <c r="AF10" i="54"/>
  <c r="AF13" i="54"/>
  <c r="V19" i="54"/>
  <c r="V13" i="54"/>
  <c r="V10" i="54"/>
  <c r="V8" i="189" l="1"/>
  <c r="V8" i="186"/>
  <c r="V28" i="186" s="1"/>
  <c r="V8" i="187" s="1"/>
  <c r="V8" i="157"/>
  <c r="V8" i="166"/>
  <c r="V28" i="166" s="1"/>
  <c r="V8" i="163"/>
  <c r="V28" i="163" s="1"/>
  <c r="V7" i="165" s="1"/>
  <c r="V8" i="164"/>
  <c r="V28" i="164" s="1"/>
  <c r="V8" i="145"/>
  <c r="V28" i="145" s="1"/>
  <c r="V8" i="126"/>
  <c r="V28" i="126" s="1"/>
  <c r="V7" i="144" s="1"/>
  <c r="V8" i="80"/>
  <c r="V28" i="80" s="1"/>
  <c r="BE22" i="166"/>
  <c r="BE42" i="166" s="1"/>
  <c r="BE22" i="164"/>
  <c r="BE42" i="164" s="1"/>
  <c r="BE22" i="145"/>
  <c r="BE42" i="145" s="1"/>
  <c r="BE22" i="163"/>
  <c r="BE42" i="163" s="1"/>
  <c r="BE21" i="165" s="1"/>
  <c r="BE22" i="126"/>
  <c r="BE42" i="126" s="1"/>
  <c r="BE21" i="144" s="1"/>
  <c r="BE22" i="80"/>
  <c r="BE42" i="80" s="1"/>
  <c r="BB14" i="166"/>
  <c r="BB34" i="166" s="1"/>
  <c r="BB14" i="163"/>
  <c r="BB34" i="163" s="1"/>
  <c r="BB13" i="165" s="1"/>
  <c r="BB14" i="164"/>
  <c r="BB34" i="164" s="1"/>
  <c r="BB14" i="145"/>
  <c r="BB34" i="145" s="1"/>
  <c r="BB14" i="126"/>
  <c r="BB34" i="126" s="1"/>
  <c r="BB13" i="144" s="1"/>
  <c r="BB14" i="80"/>
  <c r="BB34" i="80" s="1"/>
  <c r="AV20" i="164"/>
  <c r="AV40" i="164" s="1"/>
  <c r="AV20" i="166"/>
  <c r="AV40" i="166" s="1"/>
  <c r="AV20" i="163"/>
  <c r="AV40" i="163" s="1"/>
  <c r="AV19" i="165" s="1"/>
  <c r="AV20" i="145"/>
  <c r="AV40" i="145" s="1"/>
  <c r="AV20" i="126"/>
  <c r="AV40" i="126" s="1"/>
  <c r="AV19" i="144" s="1"/>
  <c r="AV20" i="80"/>
  <c r="AV40" i="80" s="1"/>
  <c r="BG14" i="166"/>
  <c r="BG34" i="166" s="1"/>
  <c r="BG14" i="163"/>
  <c r="BG34" i="163" s="1"/>
  <c r="BG13" i="165" s="1"/>
  <c r="BG14" i="164"/>
  <c r="BG34" i="164" s="1"/>
  <c r="BG14" i="126"/>
  <c r="BG34" i="126" s="1"/>
  <c r="BG13" i="144" s="1"/>
  <c r="BG14" i="80"/>
  <c r="BG34" i="80" s="1"/>
  <c r="BG14" i="145"/>
  <c r="BG34" i="145" s="1"/>
  <c r="BR20" i="166"/>
  <c r="BR40" i="166" s="1"/>
  <c r="BR20" i="163"/>
  <c r="BR40" i="163" s="1"/>
  <c r="BR19" i="165" s="1"/>
  <c r="BR20" i="164"/>
  <c r="BR40" i="164" s="1"/>
  <c r="BR20" i="145"/>
  <c r="BR40" i="145" s="1"/>
  <c r="BR20" i="126"/>
  <c r="BR40" i="126" s="1"/>
  <c r="BR19" i="144" s="1"/>
  <c r="BR20" i="80"/>
  <c r="BR40" i="80" s="1"/>
  <c r="P37" i="157"/>
  <c r="P17" i="188"/>
  <c r="AF10" i="189"/>
  <c r="AF10" i="157"/>
  <c r="AF10" i="186"/>
  <c r="AF30" i="186" s="1"/>
  <c r="AF10" i="187" s="1"/>
  <c r="AF10" i="166"/>
  <c r="AF30" i="166" s="1"/>
  <c r="AF10" i="164"/>
  <c r="AF30" i="164" s="1"/>
  <c r="AF10" i="163"/>
  <c r="AF30" i="163" s="1"/>
  <c r="AF9" i="165" s="1"/>
  <c r="AF10" i="145"/>
  <c r="AF30" i="145" s="1"/>
  <c r="AF10" i="126"/>
  <c r="AF30" i="126" s="1"/>
  <c r="AF9" i="144" s="1"/>
  <c r="AF10" i="80"/>
  <c r="AF30" i="80" s="1"/>
  <c r="BQ11" i="166"/>
  <c r="BQ31" i="166" s="1"/>
  <c r="BQ11" i="164"/>
  <c r="BQ31" i="164" s="1"/>
  <c r="BQ11" i="145"/>
  <c r="BQ31" i="145" s="1"/>
  <c r="BQ11" i="163"/>
  <c r="BQ31" i="163" s="1"/>
  <c r="BQ10" i="165" s="1"/>
  <c r="BQ11" i="80"/>
  <c r="BQ31" i="80" s="1"/>
  <c r="BQ11" i="126"/>
  <c r="BQ31" i="126" s="1"/>
  <c r="BQ10" i="144" s="1"/>
  <c r="BM22" i="166"/>
  <c r="BM42" i="166" s="1"/>
  <c r="BM22" i="164"/>
  <c r="BM42" i="164" s="1"/>
  <c r="BM22" i="163"/>
  <c r="BM42" i="163" s="1"/>
  <c r="BM21" i="165" s="1"/>
  <c r="BM22" i="145"/>
  <c r="BM42" i="145" s="1"/>
  <c r="BM22" i="126"/>
  <c r="BM42" i="126" s="1"/>
  <c r="BM21" i="144" s="1"/>
  <c r="BM22" i="80"/>
  <c r="BM42" i="80" s="1"/>
  <c r="BB11" i="166"/>
  <c r="BB31" i="166" s="1"/>
  <c r="BB11" i="163"/>
  <c r="BB31" i="163" s="1"/>
  <c r="BB10" i="165" s="1"/>
  <c r="BB11" i="164"/>
  <c r="BB31" i="164" s="1"/>
  <c r="BB11" i="145"/>
  <c r="BB31" i="145" s="1"/>
  <c r="BB11" i="126"/>
  <c r="BB31" i="126" s="1"/>
  <c r="BB10" i="144" s="1"/>
  <c r="BB11" i="80"/>
  <c r="BB31" i="80" s="1"/>
  <c r="AF13" i="189"/>
  <c r="AF13" i="186"/>
  <c r="AF33" i="186" s="1"/>
  <c r="AF13" i="187" s="1"/>
  <c r="AF13" i="157"/>
  <c r="AF13" i="166"/>
  <c r="AF33" i="166" s="1"/>
  <c r="AF13" i="164"/>
  <c r="AF33" i="164" s="1"/>
  <c r="AF13" i="163"/>
  <c r="AF33" i="163" s="1"/>
  <c r="AF12" i="165" s="1"/>
  <c r="AF13" i="145"/>
  <c r="AF33" i="145" s="1"/>
  <c r="AF13" i="80"/>
  <c r="AF33" i="80" s="1"/>
  <c r="AF13" i="126"/>
  <c r="AF33" i="126" s="1"/>
  <c r="AF12" i="144" s="1"/>
  <c r="BF14" i="166"/>
  <c r="BF34" i="166" s="1"/>
  <c r="BF14" i="163"/>
  <c r="BF34" i="163" s="1"/>
  <c r="BF13" i="165" s="1"/>
  <c r="BF14" i="164"/>
  <c r="BF34" i="164" s="1"/>
  <c r="BF14" i="145"/>
  <c r="BF34" i="145" s="1"/>
  <c r="BF14" i="126"/>
  <c r="BF34" i="126" s="1"/>
  <c r="BF13" i="144" s="1"/>
  <c r="BF14" i="80"/>
  <c r="BF34" i="80" s="1"/>
  <c r="BK22" i="166"/>
  <c r="BK42" i="166" s="1"/>
  <c r="BK22" i="163"/>
  <c r="BK42" i="163" s="1"/>
  <c r="BK21" i="165" s="1"/>
  <c r="BK22" i="164"/>
  <c r="BK42" i="164" s="1"/>
  <c r="BK22" i="126"/>
  <c r="BK42" i="126" s="1"/>
  <c r="BK21" i="144" s="1"/>
  <c r="BK22" i="145"/>
  <c r="BK42" i="145" s="1"/>
  <c r="BK22" i="80"/>
  <c r="BK42" i="80" s="1"/>
  <c r="AX20" i="166"/>
  <c r="AX40" i="166" s="1"/>
  <c r="AX20" i="163"/>
  <c r="AX40" i="163" s="1"/>
  <c r="AX19" i="165" s="1"/>
  <c r="AX20" i="164"/>
  <c r="AX40" i="164" s="1"/>
  <c r="AX20" i="145"/>
  <c r="AX40" i="145" s="1"/>
  <c r="AX20" i="126"/>
  <c r="AX40" i="126" s="1"/>
  <c r="AX19" i="144" s="1"/>
  <c r="AX20" i="80"/>
  <c r="AX40" i="80" s="1"/>
  <c r="BM11" i="166"/>
  <c r="BM31" i="166" s="1"/>
  <c r="BM11" i="164"/>
  <c r="BM31" i="164" s="1"/>
  <c r="BM11" i="145"/>
  <c r="BM31" i="145" s="1"/>
  <c r="BM11" i="163"/>
  <c r="BM31" i="163" s="1"/>
  <c r="BM10" i="165" s="1"/>
  <c r="BM11" i="80"/>
  <c r="BM31" i="80" s="1"/>
  <c r="BM11" i="126"/>
  <c r="BM31" i="126" s="1"/>
  <c r="BM10" i="144" s="1"/>
  <c r="AV11" i="166"/>
  <c r="AV31" i="166" s="1"/>
  <c r="AV11" i="164"/>
  <c r="AV31" i="164" s="1"/>
  <c r="AV11" i="163"/>
  <c r="AV31" i="163" s="1"/>
  <c r="AV10" i="165" s="1"/>
  <c r="AV11" i="80"/>
  <c r="AV31" i="80" s="1"/>
  <c r="AV11" i="145"/>
  <c r="AV31" i="145" s="1"/>
  <c r="AV11" i="126"/>
  <c r="AV31" i="126" s="1"/>
  <c r="AV10" i="144" s="1"/>
  <c r="BO20" i="166"/>
  <c r="BO40" i="166" s="1"/>
  <c r="BO20" i="163"/>
  <c r="BO40" i="163" s="1"/>
  <c r="BO19" i="165" s="1"/>
  <c r="BO20" i="164"/>
  <c r="BO40" i="164" s="1"/>
  <c r="BO20" i="126"/>
  <c r="BO40" i="126" s="1"/>
  <c r="BO19" i="144" s="1"/>
  <c r="BO20" i="145"/>
  <c r="BO40" i="145" s="1"/>
  <c r="BO20" i="80"/>
  <c r="BO40" i="80" s="1"/>
  <c r="AT16" i="166"/>
  <c r="AT36" i="166" s="1"/>
  <c r="AT16" i="163"/>
  <c r="AT36" i="163" s="1"/>
  <c r="AT15" i="165" s="1"/>
  <c r="AT16" i="164"/>
  <c r="AT36" i="164" s="1"/>
  <c r="AT16" i="145"/>
  <c r="AT36" i="145" s="1"/>
  <c r="AT16" i="126"/>
  <c r="AT36" i="126" s="1"/>
  <c r="AT15" i="144" s="1"/>
  <c r="AT16" i="80"/>
  <c r="AT36" i="80" s="1"/>
  <c r="S17" i="189"/>
  <c r="S17" i="157"/>
  <c r="S17" i="186"/>
  <c r="S37" i="186" s="1"/>
  <c r="S17" i="187" s="1"/>
  <c r="S17" i="166"/>
  <c r="S37" i="166" s="1"/>
  <c r="S17" i="163"/>
  <c r="S37" i="163" s="1"/>
  <c r="S16" i="165" s="1"/>
  <c r="S17" i="164"/>
  <c r="S37" i="164" s="1"/>
  <c r="S17" i="126"/>
  <c r="S37" i="126" s="1"/>
  <c r="S16" i="144" s="1"/>
  <c r="S17" i="80"/>
  <c r="S37" i="80" s="1"/>
  <c r="S17" i="145"/>
  <c r="S37" i="145" s="1"/>
  <c r="AD37" i="157"/>
  <c r="AD17" i="188"/>
  <c r="BL22" i="164"/>
  <c r="BL42" i="164" s="1"/>
  <c r="BL22" i="166"/>
  <c r="BL42" i="166" s="1"/>
  <c r="BL22" i="163"/>
  <c r="BL42" i="163" s="1"/>
  <c r="BL21" i="165" s="1"/>
  <c r="BL22" i="145"/>
  <c r="BL42" i="145" s="1"/>
  <c r="BL22" i="126"/>
  <c r="BL42" i="126" s="1"/>
  <c r="BL21" i="144" s="1"/>
  <c r="BL22" i="80"/>
  <c r="BL42" i="80" s="1"/>
  <c r="BA14" i="166"/>
  <c r="BA34" i="166" s="1"/>
  <c r="BA14" i="164"/>
  <c r="BA34" i="164" s="1"/>
  <c r="BA14" i="163"/>
  <c r="BA34" i="163" s="1"/>
  <c r="BA13" i="165" s="1"/>
  <c r="BA14" i="145"/>
  <c r="BA34" i="145" s="1"/>
  <c r="BA14" i="80"/>
  <c r="BA34" i="80" s="1"/>
  <c r="BA14" i="126"/>
  <c r="BA34" i="126" s="1"/>
  <c r="BA13" i="144" s="1"/>
  <c r="BA11" i="166"/>
  <c r="BA31" i="166" s="1"/>
  <c r="BA11" i="164"/>
  <c r="BA31" i="164" s="1"/>
  <c r="BA11" i="145"/>
  <c r="BA31" i="145" s="1"/>
  <c r="BA11" i="163"/>
  <c r="BA31" i="163" s="1"/>
  <c r="BA10" i="165" s="1"/>
  <c r="BA11" i="80"/>
  <c r="BA31" i="80" s="1"/>
  <c r="BA11" i="126"/>
  <c r="BA31" i="126" s="1"/>
  <c r="BA10" i="144" s="1"/>
  <c r="BC20" i="166"/>
  <c r="BC40" i="166" s="1"/>
  <c r="BC20" i="163"/>
  <c r="BC40" i="163" s="1"/>
  <c r="BC19" i="165" s="1"/>
  <c r="BC20" i="164"/>
  <c r="BC40" i="164" s="1"/>
  <c r="BC20" i="145"/>
  <c r="BC40" i="145" s="1"/>
  <c r="BC20" i="126"/>
  <c r="BC40" i="126" s="1"/>
  <c r="BC19" i="144" s="1"/>
  <c r="BC20" i="80"/>
  <c r="BC40" i="80" s="1"/>
  <c r="AW22" i="166"/>
  <c r="AW42" i="166" s="1"/>
  <c r="AW22" i="164"/>
  <c r="AW42" i="164" s="1"/>
  <c r="AW22" i="163"/>
  <c r="AW42" i="163" s="1"/>
  <c r="AW21" i="165" s="1"/>
  <c r="AW22" i="145"/>
  <c r="AW42" i="145" s="1"/>
  <c r="AW22" i="126"/>
  <c r="AW42" i="126" s="1"/>
  <c r="AW21" i="144" s="1"/>
  <c r="AW22" i="80"/>
  <c r="AW42" i="80" s="1"/>
  <c r="BC22" i="166"/>
  <c r="BC42" i="166" s="1"/>
  <c r="BC22" i="163"/>
  <c r="BC42" i="163" s="1"/>
  <c r="BC21" i="165" s="1"/>
  <c r="BC22" i="164"/>
  <c r="BC42" i="164" s="1"/>
  <c r="BC22" i="126"/>
  <c r="BC42" i="126" s="1"/>
  <c r="BC21" i="144" s="1"/>
  <c r="BC22" i="80"/>
  <c r="BC42" i="80" s="1"/>
  <c r="BC22" i="145"/>
  <c r="BC42" i="145" s="1"/>
  <c r="AV14" i="166"/>
  <c r="AV34" i="166" s="1"/>
  <c r="AV14" i="164"/>
  <c r="AV34" i="164" s="1"/>
  <c r="AV14" i="163"/>
  <c r="AV34" i="163" s="1"/>
  <c r="AV13" i="165" s="1"/>
  <c r="AV14" i="145"/>
  <c r="AV34" i="145" s="1"/>
  <c r="AV14" i="126"/>
  <c r="AV34" i="126" s="1"/>
  <c r="AV13" i="144" s="1"/>
  <c r="AV14" i="80"/>
  <c r="AV34" i="80" s="1"/>
  <c r="AV22" i="164"/>
  <c r="AV42" i="164" s="1"/>
  <c r="AV22" i="166"/>
  <c r="AV42" i="166" s="1"/>
  <c r="AV22" i="163"/>
  <c r="AV42" i="163" s="1"/>
  <c r="AV21" i="165" s="1"/>
  <c r="AV22" i="145"/>
  <c r="AV42" i="145" s="1"/>
  <c r="AV22" i="126"/>
  <c r="AV42" i="126" s="1"/>
  <c r="AV21" i="144" s="1"/>
  <c r="AV22" i="80"/>
  <c r="AV42" i="80" s="1"/>
  <c r="BL20" i="164"/>
  <c r="BL40" i="164" s="1"/>
  <c r="BL20" i="166"/>
  <c r="BL40" i="166" s="1"/>
  <c r="BL20" i="163"/>
  <c r="BL40" i="163" s="1"/>
  <c r="BL19" i="165" s="1"/>
  <c r="BL20" i="145"/>
  <c r="BL40" i="145" s="1"/>
  <c r="BL20" i="126"/>
  <c r="BL40" i="126" s="1"/>
  <c r="BL19" i="144" s="1"/>
  <c r="BL20" i="80"/>
  <c r="BL40" i="80" s="1"/>
  <c r="BA20" i="166"/>
  <c r="BA40" i="166" s="1"/>
  <c r="BA20" i="164"/>
  <c r="BA40" i="164" s="1"/>
  <c r="BA20" i="163"/>
  <c r="BA40" i="163" s="1"/>
  <c r="BA19" i="165" s="1"/>
  <c r="BA20" i="145"/>
  <c r="BA40" i="145" s="1"/>
  <c r="BA20" i="80"/>
  <c r="BA40" i="80" s="1"/>
  <c r="BA20" i="126"/>
  <c r="BA40" i="126" s="1"/>
  <c r="BA19" i="144" s="1"/>
  <c r="AT14" i="166"/>
  <c r="AT34" i="166" s="1"/>
  <c r="AT14" i="163"/>
  <c r="AT34" i="163" s="1"/>
  <c r="AT13" i="165" s="1"/>
  <c r="AT14" i="164"/>
  <c r="AT34" i="164" s="1"/>
  <c r="AT14" i="145"/>
  <c r="AT34" i="145" s="1"/>
  <c r="AT14" i="126"/>
  <c r="AT34" i="126" s="1"/>
  <c r="AT13" i="144" s="1"/>
  <c r="AT14" i="80"/>
  <c r="AT34" i="80" s="1"/>
  <c r="BH20" i="166"/>
  <c r="BH40" i="166" s="1"/>
  <c r="BH20" i="164"/>
  <c r="BH40" i="164" s="1"/>
  <c r="BH20" i="163"/>
  <c r="BH40" i="163" s="1"/>
  <c r="BH19" i="165" s="1"/>
  <c r="BH20" i="145"/>
  <c r="BH40" i="145" s="1"/>
  <c r="BH20" i="126"/>
  <c r="BH40" i="126" s="1"/>
  <c r="BH19" i="144" s="1"/>
  <c r="BH20" i="80"/>
  <c r="BH40" i="80" s="1"/>
  <c r="AX22" i="166"/>
  <c r="AX42" i="166" s="1"/>
  <c r="AX22" i="163"/>
  <c r="AX42" i="163" s="1"/>
  <c r="AX21" i="165" s="1"/>
  <c r="AX22" i="164"/>
  <c r="AX42" i="164" s="1"/>
  <c r="AX22" i="145"/>
  <c r="AX42" i="145" s="1"/>
  <c r="AX22" i="126"/>
  <c r="AX42" i="126" s="1"/>
  <c r="AX21" i="144" s="1"/>
  <c r="AX22" i="80"/>
  <c r="AX42" i="80" s="1"/>
  <c r="AW20" i="166"/>
  <c r="AW40" i="166" s="1"/>
  <c r="AW20" i="164"/>
  <c r="AW40" i="164" s="1"/>
  <c r="AW20" i="163"/>
  <c r="AW40" i="163" s="1"/>
  <c r="AW19" i="165" s="1"/>
  <c r="AW20" i="145"/>
  <c r="AW40" i="145" s="1"/>
  <c r="AW20" i="126"/>
  <c r="AW40" i="126" s="1"/>
  <c r="AW19" i="144" s="1"/>
  <c r="AW20" i="80"/>
  <c r="AW40" i="80" s="1"/>
  <c r="BM14" i="166"/>
  <c r="BM34" i="166" s="1"/>
  <c r="BM14" i="164"/>
  <c r="BM34" i="164" s="1"/>
  <c r="BM14" i="163"/>
  <c r="BM34" i="163" s="1"/>
  <c r="BM13" i="165" s="1"/>
  <c r="BM14" i="145"/>
  <c r="BM34" i="145" s="1"/>
  <c r="BM14" i="80"/>
  <c r="BM34" i="80" s="1"/>
  <c r="BM14" i="126"/>
  <c r="BM34" i="126" s="1"/>
  <c r="BM13" i="144" s="1"/>
  <c r="BR22" i="166"/>
  <c r="BR42" i="166" s="1"/>
  <c r="BR22" i="163"/>
  <c r="BR42" i="163" s="1"/>
  <c r="BR21" i="165" s="1"/>
  <c r="BR22" i="164"/>
  <c r="BR42" i="164" s="1"/>
  <c r="BR22" i="145"/>
  <c r="BR42" i="145" s="1"/>
  <c r="BR22" i="126"/>
  <c r="BR42" i="126" s="1"/>
  <c r="BR21" i="144" s="1"/>
  <c r="BR22" i="80"/>
  <c r="BR42" i="80" s="1"/>
  <c r="BD14" i="166"/>
  <c r="BD34" i="166" s="1"/>
  <c r="BD14" i="164"/>
  <c r="BD34" i="164" s="1"/>
  <c r="BD14" i="163"/>
  <c r="BD34" i="163" s="1"/>
  <c r="BD13" i="165" s="1"/>
  <c r="BD14" i="145"/>
  <c r="BD34" i="145" s="1"/>
  <c r="BD14" i="126"/>
  <c r="BD34" i="126" s="1"/>
  <c r="BD13" i="144" s="1"/>
  <c r="BD14" i="80"/>
  <c r="BD34" i="80" s="1"/>
  <c r="BE11" i="166"/>
  <c r="BE31" i="166" s="1"/>
  <c r="BE11" i="164"/>
  <c r="BE31" i="164" s="1"/>
  <c r="BE11" i="163"/>
  <c r="BE31" i="163" s="1"/>
  <c r="BE10" i="165" s="1"/>
  <c r="BE11" i="145"/>
  <c r="BE31" i="145" s="1"/>
  <c r="BE11" i="80"/>
  <c r="BE31" i="80" s="1"/>
  <c r="BE11" i="126"/>
  <c r="BE31" i="126" s="1"/>
  <c r="BE10" i="144" s="1"/>
  <c r="BN20" i="166"/>
  <c r="BN40" i="166" s="1"/>
  <c r="BN20" i="163"/>
  <c r="BN40" i="163" s="1"/>
  <c r="BN19" i="165" s="1"/>
  <c r="BN20" i="164"/>
  <c r="BN40" i="164" s="1"/>
  <c r="BN20" i="145"/>
  <c r="BN40" i="145" s="1"/>
  <c r="BN20" i="126"/>
  <c r="BN40" i="126" s="1"/>
  <c r="BN19" i="144" s="1"/>
  <c r="BN20" i="80"/>
  <c r="BN40" i="80" s="1"/>
  <c r="BL14" i="166"/>
  <c r="BL34" i="166" s="1"/>
  <c r="BL14" i="164"/>
  <c r="BL34" i="164" s="1"/>
  <c r="BL14" i="163"/>
  <c r="BL34" i="163" s="1"/>
  <c r="BL13" i="165" s="1"/>
  <c r="BL14" i="145"/>
  <c r="BL34" i="145" s="1"/>
  <c r="BL14" i="126"/>
  <c r="BL34" i="126" s="1"/>
  <c r="BL13" i="144" s="1"/>
  <c r="BL14" i="80"/>
  <c r="BL34" i="80" s="1"/>
  <c r="BD20" i="164"/>
  <c r="BD40" i="164" s="1"/>
  <c r="BD20" i="163"/>
  <c r="BD40" i="163" s="1"/>
  <c r="BD19" i="165" s="1"/>
  <c r="BD20" i="166"/>
  <c r="BD40" i="166" s="1"/>
  <c r="BD20" i="145"/>
  <c r="BD40" i="145" s="1"/>
  <c r="BD20" i="126"/>
  <c r="BD40" i="126" s="1"/>
  <c r="BD19" i="144" s="1"/>
  <c r="BD20" i="80"/>
  <c r="BD40" i="80" s="1"/>
  <c r="AP17" i="189"/>
  <c r="AP17" i="186"/>
  <c r="AP37" i="186" s="1"/>
  <c r="AP17" i="187" s="1"/>
  <c r="AP17" i="157"/>
  <c r="AP17" i="166"/>
  <c r="AP37" i="166" s="1"/>
  <c r="AP17" i="163"/>
  <c r="AP37" i="163" s="1"/>
  <c r="AP16" i="165" s="1"/>
  <c r="AP17" i="164"/>
  <c r="AP37" i="164" s="1"/>
  <c r="AP17" i="145"/>
  <c r="AP37" i="145" s="1"/>
  <c r="AP17" i="126"/>
  <c r="AP37" i="126" s="1"/>
  <c r="AP16" i="144" s="1"/>
  <c r="AP17" i="80"/>
  <c r="AP37" i="80" s="1"/>
  <c r="BD22" i="166"/>
  <c r="BD42" i="166" s="1"/>
  <c r="BD22" i="164"/>
  <c r="BD42" i="164" s="1"/>
  <c r="BD22" i="163"/>
  <c r="BD42" i="163" s="1"/>
  <c r="BD21" i="165" s="1"/>
  <c r="BD22" i="145"/>
  <c r="BD42" i="145" s="1"/>
  <c r="BD22" i="126"/>
  <c r="BD42" i="126" s="1"/>
  <c r="BD21" i="144" s="1"/>
  <c r="BD22" i="80"/>
  <c r="BD42" i="80" s="1"/>
  <c r="AO36" i="157"/>
  <c r="AO16" i="188"/>
  <c r="AP36" i="157"/>
  <c r="AP16" i="188"/>
  <c r="BR11" i="166"/>
  <c r="BR31" i="166" s="1"/>
  <c r="BR11" i="163"/>
  <c r="BR31" i="163" s="1"/>
  <c r="BR10" i="165" s="1"/>
  <c r="BR11" i="164"/>
  <c r="BR31" i="164" s="1"/>
  <c r="BR11" i="145"/>
  <c r="BR31" i="145" s="1"/>
  <c r="BR11" i="126"/>
  <c r="BR31" i="126" s="1"/>
  <c r="BR10" i="144" s="1"/>
  <c r="BR11" i="80"/>
  <c r="BR31" i="80" s="1"/>
  <c r="BO22" i="166"/>
  <c r="BO42" i="166" s="1"/>
  <c r="BO22" i="163"/>
  <c r="BO42" i="163" s="1"/>
  <c r="BO21" i="165" s="1"/>
  <c r="BO22" i="164"/>
  <c r="BO42" i="164" s="1"/>
  <c r="BO22" i="145"/>
  <c r="BO42" i="145" s="1"/>
  <c r="BO22" i="126"/>
  <c r="BO42" i="126" s="1"/>
  <c r="BO21" i="144" s="1"/>
  <c r="BO22" i="80"/>
  <c r="BO42" i="80" s="1"/>
  <c r="BE14" i="166"/>
  <c r="BE34" i="166" s="1"/>
  <c r="BE14" i="164"/>
  <c r="BE34" i="164" s="1"/>
  <c r="BE14" i="145"/>
  <c r="BE34" i="145" s="1"/>
  <c r="BE14" i="163"/>
  <c r="BE34" i="163" s="1"/>
  <c r="BE13" i="165" s="1"/>
  <c r="BE14" i="80"/>
  <c r="BE34" i="80" s="1"/>
  <c r="BE14" i="126"/>
  <c r="BE34" i="126" s="1"/>
  <c r="BE13" i="144" s="1"/>
  <c r="BG22" i="166"/>
  <c r="BG42" i="166" s="1"/>
  <c r="BG22" i="163"/>
  <c r="BG42" i="163" s="1"/>
  <c r="BG21" i="165" s="1"/>
  <c r="BG22" i="164"/>
  <c r="BG42" i="164" s="1"/>
  <c r="BG22" i="145"/>
  <c r="BG42" i="145" s="1"/>
  <c r="BG22" i="126"/>
  <c r="BG42" i="126" s="1"/>
  <c r="BG21" i="144" s="1"/>
  <c r="BG22" i="80"/>
  <c r="BG42" i="80" s="1"/>
  <c r="BA22" i="166"/>
  <c r="BA42" i="166" s="1"/>
  <c r="BA22" i="164"/>
  <c r="BA42" i="164" s="1"/>
  <c r="BA22" i="145"/>
  <c r="BA42" i="145" s="1"/>
  <c r="BA22" i="163"/>
  <c r="BA42" i="163" s="1"/>
  <c r="BA21" i="165" s="1"/>
  <c r="BA22" i="80"/>
  <c r="BA42" i="80" s="1"/>
  <c r="BA22" i="126"/>
  <c r="BA42" i="126" s="1"/>
  <c r="BA21" i="144" s="1"/>
  <c r="AZ11" i="166"/>
  <c r="AZ31" i="166" s="1"/>
  <c r="AZ11" i="164"/>
  <c r="AZ31" i="164" s="1"/>
  <c r="AZ11" i="163"/>
  <c r="AZ31" i="163" s="1"/>
  <c r="AZ10" i="165" s="1"/>
  <c r="AZ11" i="145"/>
  <c r="AZ31" i="145" s="1"/>
  <c r="AZ11" i="80"/>
  <c r="AZ31" i="80" s="1"/>
  <c r="AZ11" i="126"/>
  <c r="AZ31" i="126" s="1"/>
  <c r="AZ10" i="144" s="1"/>
  <c r="BJ22" i="166"/>
  <c r="BJ42" i="166" s="1"/>
  <c r="BJ22" i="163"/>
  <c r="BJ42" i="163" s="1"/>
  <c r="BJ21" i="165" s="1"/>
  <c r="BJ22" i="164"/>
  <c r="BJ42" i="164" s="1"/>
  <c r="BJ22" i="145"/>
  <c r="BJ42" i="145" s="1"/>
  <c r="BJ22" i="126"/>
  <c r="BJ42" i="126" s="1"/>
  <c r="BJ21" i="144" s="1"/>
  <c r="BJ22" i="80"/>
  <c r="BJ42" i="80" s="1"/>
  <c r="AW11" i="166"/>
  <c r="AW31" i="166" s="1"/>
  <c r="AW11" i="164"/>
  <c r="AW31" i="164" s="1"/>
  <c r="AW11" i="145"/>
  <c r="AW31" i="145" s="1"/>
  <c r="AW11" i="163"/>
  <c r="AW31" i="163" s="1"/>
  <c r="AW10" i="165" s="1"/>
  <c r="AW11" i="80"/>
  <c r="AW31" i="80" s="1"/>
  <c r="AW11" i="126"/>
  <c r="AW31" i="126" s="1"/>
  <c r="AW10" i="144" s="1"/>
  <c r="AY17" i="166"/>
  <c r="AY37" i="166" s="1"/>
  <c r="AY17" i="163"/>
  <c r="AY37" i="163" s="1"/>
  <c r="AY16" i="165" s="1"/>
  <c r="AY17" i="164"/>
  <c r="AY37" i="164" s="1"/>
  <c r="AY17" i="126"/>
  <c r="AY37" i="126" s="1"/>
  <c r="AY16" i="144" s="1"/>
  <c r="AY17" i="80"/>
  <c r="AY37" i="80" s="1"/>
  <c r="AY17" i="145"/>
  <c r="AY37" i="145" s="1"/>
  <c r="AT11" i="166"/>
  <c r="AT31" i="166" s="1"/>
  <c r="AT11" i="163"/>
  <c r="AT31" i="163" s="1"/>
  <c r="AT10" i="165" s="1"/>
  <c r="AT11" i="164"/>
  <c r="AT31" i="164" s="1"/>
  <c r="AT11" i="145"/>
  <c r="AT31" i="145" s="1"/>
  <c r="AT11" i="126"/>
  <c r="AT31" i="126" s="1"/>
  <c r="AT10" i="144" s="1"/>
  <c r="AT11" i="80"/>
  <c r="AT31" i="80" s="1"/>
  <c r="AH36" i="157"/>
  <c r="AH16" i="188"/>
  <c r="S16" i="188"/>
  <c r="S36" i="157"/>
  <c r="V10" i="189"/>
  <c r="V10" i="186"/>
  <c r="V30" i="186" s="1"/>
  <c r="V10" i="187" s="1"/>
  <c r="V10" i="157"/>
  <c r="V10" i="166"/>
  <c r="V30" i="166" s="1"/>
  <c r="V10" i="163"/>
  <c r="V30" i="163" s="1"/>
  <c r="V9" i="165" s="1"/>
  <c r="V10" i="164"/>
  <c r="V30" i="164" s="1"/>
  <c r="V10" i="145"/>
  <c r="V30" i="145" s="1"/>
  <c r="V10" i="126"/>
  <c r="V30" i="126" s="1"/>
  <c r="V9" i="144" s="1"/>
  <c r="V10" i="80"/>
  <c r="V30" i="80" s="1"/>
  <c r="BQ22" i="166"/>
  <c r="BQ42" i="166" s="1"/>
  <c r="BQ22" i="164"/>
  <c r="BQ42" i="164" s="1"/>
  <c r="BQ22" i="145"/>
  <c r="BQ42" i="145" s="1"/>
  <c r="BQ22" i="163"/>
  <c r="BQ42" i="163" s="1"/>
  <c r="BQ21" i="165" s="1"/>
  <c r="BQ22" i="126"/>
  <c r="BQ42" i="126" s="1"/>
  <c r="BQ21" i="144" s="1"/>
  <c r="BQ22" i="80"/>
  <c r="BQ42" i="80" s="1"/>
  <c r="AZ22" i="164"/>
  <c r="AZ42" i="164" s="1"/>
  <c r="AZ22" i="163"/>
  <c r="AZ42" i="163" s="1"/>
  <c r="AZ21" i="165" s="1"/>
  <c r="AZ22" i="166"/>
  <c r="AZ42" i="166" s="1"/>
  <c r="AZ22" i="145"/>
  <c r="AZ42" i="145" s="1"/>
  <c r="AZ22" i="126"/>
  <c r="AZ42" i="126" s="1"/>
  <c r="AZ21" i="144" s="1"/>
  <c r="AZ22" i="80"/>
  <c r="AZ42" i="80" s="1"/>
  <c r="BQ20" i="166"/>
  <c r="BQ40" i="166" s="1"/>
  <c r="BQ20" i="164"/>
  <c r="BQ40" i="164" s="1"/>
  <c r="BQ20" i="163"/>
  <c r="BQ40" i="163" s="1"/>
  <c r="BQ19" i="165" s="1"/>
  <c r="BQ20" i="145"/>
  <c r="BQ40" i="145" s="1"/>
  <c r="BQ20" i="80"/>
  <c r="BQ40" i="80" s="1"/>
  <c r="BQ20" i="126"/>
  <c r="BQ40" i="126" s="1"/>
  <c r="BQ19" i="144" s="1"/>
  <c r="BC14" i="166"/>
  <c r="BC34" i="166" s="1"/>
  <c r="BC14" i="163"/>
  <c r="BC34" i="163" s="1"/>
  <c r="BC13" i="165" s="1"/>
  <c r="BC14" i="164"/>
  <c r="BC34" i="164" s="1"/>
  <c r="BC14" i="145"/>
  <c r="BC34" i="145" s="1"/>
  <c r="BC14" i="126"/>
  <c r="BC34" i="126" s="1"/>
  <c r="BC13" i="144" s="1"/>
  <c r="BC14" i="80"/>
  <c r="BC34" i="80" s="1"/>
  <c r="BJ11" i="166"/>
  <c r="BJ31" i="166" s="1"/>
  <c r="BJ11" i="163"/>
  <c r="BJ31" i="163" s="1"/>
  <c r="BJ10" i="165" s="1"/>
  <c r="BJ11" i="164"/>
  <c r="BJ31" i="164" s="1"/>
  <c r="BJ11" i="145"/>
  <c r="BJ31" i="145" s="1"/>
  <c r="BJ11" i="126"/>
  <c r="BJ31" i="126" s="1"/>
  <c r="BJ10" i="144" s="1"/>
  <c r="BJ11" i="80"/>
  <c r="BJ31" i="80" s="1"/>
  <c r="BC11" i="166"/>
  <c r="BC31" i="166" s="1"/>
  <c r="BC11" i="163"/>
  <c r="BC31" i="163" s="1"/>
  <c r="BC10" i="165" s="1"/>
  <c r="BC11" i="164"/>
  <c r="BC31" i="164" s="1"/>
  <c r="BC11" i="80"/>
  <c r="BC31" i="80" s="1"/>
  <c r="BC11" i="145"/>
  <c r="BC31" i="145" s="1"/>
  <c r="BC11" i="126"/>
  <c r="BC31" i="126" s="1"/>
  <c r="BC10" i="144" s="1"/>
  <c r="BR14" i="166"/>
  <c r="BR34" i="166" s="1"/>
  <c r="BR14" i="163"/>
  <c r="BR34" i="163" s="1"/>
  <c r="BR13" i="165" s="1"/>
  <c r="BR14" i="164"/>
  <c r="BR34" i="164" s="1"/>
  <c r="BR14" i="145"/>
  <c r="BR34" i="145" s="1"/>
  <c r="BR14" i="126"/>
  <c r="BR34" i="126" s="1"/>
  <c r="BR13" i="144" s="1"/>
  <c r="BR14" i="80"/>
  <c r="BR34" i="80" s="1"/>
  <c r="BI20" i="166"/>
  <c r="BI40" i="166" s="1"/>
  <c r="BI20" i="164"/>
  <c r="BI40" i="164" s="1"/>
  <c r="BI20" i="145"/>
  <c r="BI40" i="145" s="1"/>
  <c r="BI20" i="163"/>
  <c r="BI40" i="163" s="1"/>
  <c r="BI19" i="165" s="1"/>
  <c r="BI20" i="80"/>
  <c r="BI40" i="80" s="1"/>
  <c r="BI20" i="126"/>
  <c r="BI40" i="126" s="1"/>
  <c r="BI19" i="144" s="1"/>
  <c r="AO17" i="189"/>
  <c r="AO17" i="186"/>
  <c r="AO37" i="186" s="1"/>
  <c r="AO17" i="187" s="1"/>
  <c r="AO17" i="157"/>
  <c r="AO17" i="166"/>
  <c r="AO37" i="166" s="1"/>
  <c r="AO17" i="164"/>
  <c r="AO37" i="164" s="1"/>
  <c r="AO17" i="163"/>
  <c r="AO37" i="163" s="1"/>
  <c r="AO16" i="165" s="1"/>
  <c r="AO17" i="145"/>
  <c r="AO37" i="145" s="1"/>
  <c r="AO17" i="126"/>
  <c r="AO37" i="126" s="1"/>
  <c r="AO16" i="144" s="1"/>
  <c r="AO17" i="80"/>
  <c r="AO37" i="80" s="1"/>
  <c r="AN36" i="157"/>
  <c r="AN16" i="188"/>
  <c r="V13" i="189"/>
  <c r="V13" i="186"/>
  <c r="V33" i="186" s="1"/>
  <c r="V13" i="187" s="1"/>
  <c r="V13" i="157"/>
  <c r="V13" i="166"/>
  <c r="V33" i="166" s="1"/>
  <c r="V13" i="163"/>
  <c r="V33" i="163" s="1"/>
  <c r="V12" i="165" s="1"/>
  <c r="V13" i="164"/>
  <c r="V33" i="164" s="1"/>
  <c r="V13" i="145"/>
  <c r="V33" i="145" s="1"/>
  <c r="V13" i="126"/>
  <c r="V33" i="126" s="1"/>
  <c r="V12" i="144" s="1"/>
  <c r="V13" i="80"/>
  <c r="V33" i="80" s="1"/>
  <c r="AF19" i="189"/>
  <c r="AF19" i="157"/>
  <c r="AF19" i="186"/>
  <c r="AF39" i="186" s="1"/>
  <c r="AF19" i="187" s="1"/>
  <c r="AF19" i="166"/>
  <c r="AF39" i="166" s="1"/>
  <c r="AF19" i="164"/>
  <c r="AF39" i="164" s="1"/>
  <c r="AF19" i="163"/>
  <c r="AF39" i="163" s="1"/>
  <c r="AF18" i="165" s="1"/>
  <c r="AF19" i="145"/>
  <c r="AF39" i="145" s="1"/>
  <c r="AF19" i="126"/>
  <c r="AF39" i="126" s="1"/>
  <c r="AF18" i="144" s="1"/>
  <c r="AF19" i="80"/>
  <c r="AF39" i="80" s="1"/>
  <c r="BN11" i="166"/>
  <c r="BN31" i="166" s="1"/>
  <c r="BN11" i="163"/>
  <c r="BN31" i="163" s="1"/>
  <c r="BN10" i="165" s="1"/>
  <c r="BN11" i="164"/>
  <c r="BN31" i="164" s="1"/>
  <c r="BN11" i="145"/>
  <c r="BN31" i="145" s="1"/>
  <c r="BN11" i="126"/>
  <c r="BN31" i="126" s="1"/>
  <c r="BN10" i="144" s="1"/>
  <c r="BN11" i="80"/>
  <c r="BN31" i="80" s="1"/>
  <c r="BM20" i="166"/>
  <c r="BM40" i="166" s="1"/>
  <c r="BM20" i="164"/>
  <c r="BM40" i="164" s="1"/>
  <c r="BM20" i="163"/>
  <c r="BM40" i="163" s="1"/>
  <c r="BM19" i="165" s="1"/>
  <c r="BM20" i="145"/>
  <c r="BM40" i="145" s="1"/>
  <c r="BM20" i="126"/>
  <c r="BM40" i="126" s="1"/>
  <c r="BM19" i="144" s="1"/>
  <c r="BM20" i="80"/>
  <c r="BM40" i="80" s="1"/>
  <c r="BH11" i="166"/>
  <c r="BH31" i="166" s="1"/>
  <c r="BH11" i="164"/>
  <c r="BH31" i="164" s="1"/>
  <c r="BH11" i="163"/>
  <c r="BH31" i="163" s="1"/>
  <c r="BH10" i="165" s="1"/>
  <c r="BH11" i="145"/>
  <c r="BH31" i="145" s="1"/>
  <c r="BH11" i="80"/>
  <c r="BH31" i="80" s="1"/>
  <c r="BH11" i="126"/>
  <c r="BH31" i="126" s="1"/>
  <c r="BH10" i="144" s="1"/>
  <c r="AW14" i="166"/>
  <c r="AW34" i="166" s="1"/>
  <c r="AW14" i="164"/>
  <c r="AW34" i="164" s="1"/>
  <c r="AW14" i="163"/>
  <c r="AW34" i="163" s="1"/>
  <c r="AW13" i="165" s="1"/>
  <c r="AW14" i="145"/>
  <c r="AW34" i="145" s="1"/>
  <c r="AW14" i="80"/>
  <c r="AW34" i="80" s="1"/>
  <c r="AW14" i="126"/>
  <c r="AW34" i="126" s="1"/>
  <c r="AW13" i="144" s="1"/>
  <c r="BP11" i="166"/>
  <c r="BP31" i="166" s="1"/>
  <c r="BP11" i="164"/>
  <c r="BP31" i="164" s="1"/>
  <c r="BP11" i="163"/>
  <c r="BP31" i="163" s="1"/>
  <c r="BP10" i="165" s="1"/>
  <c r="BP11" i="145"/>
  <c r="BP31" i="145" s="1"/>
  <c r="BP11" i="80"/>
  <c r="BP31" i="80" s="1"/>
  <c r="BP11" i="126"/>
  <c r="BP31" i="126" s="1"/>
  <c r="BP10" i="144" s="1"/>
  <c r="BG11" i="163"/>
  <c r="BG31" i="163" s="1"/>
  <c r="BG10" i="165" s="1"/>
  <c r="BG11" i="166"/>
  <c r="BG31" i="166" s="1"/>
  <c r="BG11" i="164"/>
  <c r="BG31" i="164" s="1"/>
  <c r="BG11" i="80"/>
  <c r="BG31" i="80" s="1"/>
  <c r="BG11" i="126"/>
  <c r="BG31" i="126" s="1"/>
  <c r="BG10" i="144" s="1"/>
  <c r="BG11" i="145"/>
  <c r="BG31" i="145" s="1"/>
  <c r="BN22" i="166"/>
  <c r="BN42" i="166" s="1"/>
  <c r="BN22" i="163"/>
  <c r="BN42" i="163" s="1"/>
  <c r="BN21" i="165" s="1"/>
  <c r="BN22" i="164"/>
  <c r="BN42" i="164" s="1"/>
  <c r="BN22" i="145"/>
  <c r="BN42" i="145" s="1"/>
  <c r="BN22" i="126"/>
  <c r="BN42" i="126" s="1"/>
  <c r="BN21" i="144" s="1"/>
  <c r="BN22" i="80"/>
  <c r="BN42" i="80" s="1"/>
  <c r="BP14" i="166"/>
  <c r="BP34" i="166" s="1"/>
  <c r="BP14" i="164"/>
  <c r="BP34" i="164" s="1"/>
  <c r="BP14" i="163"/>
  <c r="BP34" i="163" s="1"/>
  <c r="BP13" i="165" s="1"/>
  <c r="BP14" i="145"/>
  <c r="BP34" i="145" s="1"/>
  <c r="BP14" i="126"/>
  <c r="BP34" i="126" s="1"/>
  <c r="BP13" i="144" s="1"/>
  <c r="BP14" i="80"/>
  <c r="BP34" i="80" s="1"/>
  <c r="BL11" i="166"/>
  <c r="BL31" i="166" s="1"/>
  <c r="BL11" i="164"/>
  <c r="BL31" i="164" s="1"/>
  <c r="BL11" i="163"/>
  <c r="BL31" i="163" s="1"/>
  <c r="BL10" i="165" s="1"/>
  <c r="BL11" i="80"/>
  <c r="BL31" i="80" s="1"/>
  <c r="BL11" i="145"/>
  <c r="BL31" i="145" s="1"/>
  <c r="BL11" i="126"/>
  <c r="BL31" i="126" s="1"/>
  <c r="BL10" i="144" s="1"/>
  <c r="AX11" i="166"/>
  <c r="AX31" i="166" s="1"/>
  <c r="AX11" i="163"/>
  <c r="AX31" i="163" s="1"/>
  <c r="AX10" i="165" s="1"/>
  <c r="AX11" i="164"/>
  <c r="AX31" i="164" s="1"/>
  <c r="AX11" i="145"/>
  <c r="AX31" i="145" s="1"/>
  <c r="AX11" i="126"/>
  <c r="AX31" i="126" s="1"/>
  <c r="AX10" i="144" s="1"/>
  <c r="AX11" i="80"/>
  <c r="AX31" i="80" s="1"/>
  <c r="BN14" i="166"/>
  <c r="BN34" i="166" s="1"/>
  <c r="BN14" i="163"/>
  <c r="BN34" i="163" s="1"/>
  <c r="BN13" i="165" s="1"/>
  <c r="BN14" i="164"/>
  <c r="BN34" i="164" s="1"/>
  <c r="BN14" i="145"/>
  <c r="BN34" i="145" s="1"/>
  <c r="BN14" i="126"/>
  <c r="BN34" i="126" s="1"/>
  <c r="BN13" i="144" s="1"/>
  <c r="BN14" i="80"/>
  <c r="BN34" i="80" s="1"/>
  <c r="BF20" i="166"/>
  <c r="BF40" i="166" s="1"/>
  <c r="BF20" i="163"/>
  <c r="BF40" i="163" s="1"/>
  <c r="BF19" i="165" s="1"/>
  <c r="BF20" i="164"/>
  <c r="BF40" i="164" s="1"/>
  <c r="BF20" i="145"/>
  <c r="BF40" i="145" s="1"/>
  <c r="BF20" i="126"/>
  <c r="BF40" i="126" s="1"/>
  <c r="BF19" i="144" s="1"/>
  <c r="BF20" i="80"/>
  <c r="BF40" i="80" s="1"/>
  <c r="AN17" i="189"/>
  <c r="AN17" i="186"/>
  <c r="AN37" i="186" s="1"/>
  <c r="AN17" i="187" s="1"/>
  <c r="AN17" i="157"/>
  <c r="AN17" i="166"/>
  <c r="AN37" i="166" s="1"/>
  <c r="AN17" i="164"/>
  <c r="AN37" i="164" s="1"/>
  <c r="AN17" i="163"/>
  <c r="AN37" i="163" s="1"/>
  <c r="AN16" i="165" s="1"/>
  <c r="AN17" i="145"/>
  <c r="AN37" i="145" s="1"/>
  <c r="AN17" i="126"/>
  <c r="AN37" i="126" s="1"/>
  <c r="AN16" i="144" s="1"/>
  <c r="AN17" i="80"/>
  <c r="AN37" i="80" s="1"/>
  <c r="Y36" i="157"/>
  <c r="Y16" i="188"/>
  <c r="V19" i="189"/>
  <c r="V19" i="186"/>
  <c r="V39" i="186" s="1"/>
  <c r="V19" i="187" s="1"/>
  <c r="V19" i="157"/>
  <c r="V19" i="166"/>
  <c r="V39" i="166" s="1"/>
  <c r="V19" i="163"/>
  <c r="V39" i="163" s="1"/>
  <c r="V18" i="165" s="1"/>
  <c r="V19" i="164"/>
  <c r="V39" i="164" s="1"/>
  <c r="V19" i="145"/>
  <c r="V39" i="145" s="1"/>
  <c r="V19" i="126"/>
  <c r="V39" i="126" s="1"/>
  <c r="V18" i="144" s="1"/>
  <c r="V19" i="80"/>
  <c r="V39" i="80" s="1"/>
  <c r="AF8" i="189"/>
  <c r="AF8" i="186"/>
  <c r="AF28" i="186" s="1"/>
  <c r="AF8" i="187" s="1"/>
  <c r="AF8" i="157"/>
  <c r="AF8" i="166"/>
  <c r="AF28" i="166" s="1"/>
  <c r="AF8" i="164"/>
  <c r="AF28" i="164" s="1"/>
  <c r="AF8" i="163"/>
  <c r="AF28" i="163" s="1"/>
  <c r="AF7" i="165" s="1"/>
  <c r="AF8" i="145"/>
  <c r="AF28" i="145" s="1"/>
  <c r="AF8" i="126"/>
  <c r="AF28" i="126" s="1"/>
  <c r="AF7" i="144" s="1"/>
  <c r="AF8" i="80"/>
  <c r="AF28" i="80" s="1"/>
  <c r="BI22" i="166"/>
  <c r="BI42" i="166" s="1"/>
  <c r="BI22" i="164"/>
  <c r="BI42" i="164" s="1"/>
  <c r="BI22" i="163"/>
  <c r="BI42" i="163" s="1"/>
  <c r="BI21" i="165" s="1"/>
  <c r="BI22" i="145"/>
  <c r="BI42" i="145" s="1"/>
  <c r="BI22" i="126"/>
  <c r="BI42" i="126" s="1"/>
  <c r="BI21" i="144" s="1"/>
  <c r="BI22" i="80"/>
  <c r="BI42" i="80" s="1"/>
  <c r="BJ20" i="166"/>
  <c r="BJ40" i="166" s="1"/>
  <c r="BJ20" i="163"/>
  <c r="BJ40" i="163" s="1"/>
  <c r="BJ19" i="165" s="1"/>
  <c r="BJ20" i="164"/>
  <c r="BJ40" i="164" s="1"/>
  <c r="BJ20" i="145"/>
  <c r="BJ40" i="145" s="1"/>
  <c r="BJ20" i="126"/>
  <c r="BJ40" i="126" s="1"/>
  <c r="BJ19" i="144" s="1"/>
  <c r="BJ20" i="80"/>
  <c r="BJ40" i="80" s="1"/>
  <c r="AX14" i="166"/>
  <c r="AX34" i="166" s="1"/>
  <c r="AX14" i="163"/>
  <c r="AX34" i="163" s="1"/>
  <c r="AX13" i="165" s="1"/>
  <c r="AX14" i="164"/>
  <c r="AX34" i="164" s="1"/>
  <c r="AX14" i="145"/>
  <c r="AX34" i="145" s="1"/>
  <c r="AX14" i="126"/>
  <c r="AX34" i="126" s="1"/>
  <c r="AX13" i="144" s="1"/>
  <c r="AX14" i="80"/>
  <c r="AX34" i="80" s="1"/>
  <c r="BB22" i="166"/>
  <c r="BB42" i="166" s="1"/>
  <c r="BB22" i="163"/>
  <c r="BB42" i="163" s="1"/>
  <c r="BB21" i="165" s="1"/>
  <c r="BB22" i="164"/>
  <c r="BB42" i="164" s="1"/>
  <c r="BB22" i="145"/>
  <c r="BB42" i="145" s="1"/>
  <c r="BB22" i="126"/>
  <c r="BB42" i="126" s="1"/>
  <c r="BB21" i="144" s="1"/>
  <c r="BB22" i="80"/>
  <c r="BB42" i="80" s="1"/>
  <c r="BP22" i="164"/>
  <c r="BP42" i="164" s="1"/>
  <c r="BP22" i="163"/>
  <c r="BP42" i="163" s="1"/>
  <c r="BP21" i="165" s="1"/>
  <c r="BP22" i="166"/>
  <c r="BP42" i="166" s="1"/>
  <c r="BP22" i="145"/>
  <c r="BP42" i="145" s="1"/>
  <c r="BP22" i="126"/>
  <c r="BP42" i="126" s="1"/>
  <c r="BP21" i="144" s="1"/>
  <c r="BP22" i="80"/>
  <c r="BP42" i="80" s="1"/>
  <c r="BJ14" i="166"/>
  <c r="BJ34" i="166" s="1"/>
  <c r="BJ14" i="163"/>
  <c r="BJ34" i="163" s="1"/>
  <c r="BJ13" i="165" s="1"/>
  <c r="BJ14" i="164"/>
  <c r="BJ34" i="164" s="1"/>
  <c r="BJ14" i="145"/>
  <c r="BJ34" i="145" s="1"/>
  <c r="BJ14" i="126"/>
  <c r="BJ34" i="126" s="1"/>
  <c r="BJ13" i="144" s="1"/>
  <c r="BJ14" i="80"/>
  <c r="BJ34" i="80" s="1"/>
  <c r="BF11" i="166"/>
  <c r="BF31" i="166" s="1"/>
  <c r="BF11" i="163"/>
  <c r="BF31" i="163" s="1"/>
  <c r="BF10" i="165" s="1"/>
  <c r="BF11" i="164"/>
  <c r="BF31" i="164" s="1"/>
  <c r="BF11" i="145"/>
  <c r="BF31" i="145" s="1"/>
  <c r="BF11" i="126"/>
  <c r="BF31" i="126" s="1"/>
  <c r="BF10" i="144" s="1"/>
  <c r="BF11" i="80"/>
  <c r="BF31" i="80" s="1"/>
  <c r="BI11" i="166"/>
  <c r="BI31" i="166" s="1"/>
  <c r="BI11" i="164"/>
  <c r="BI31" i="164" s="1"/>
  <c r="BI11" i="163"/>
  <c r="BI31" i="163" s="1"/>
  <c r="BI10" i="165" s="1"/>
  <c r="BI11" i="145"/>
  <c r="BI31" i="145" s="1"/>
  <c r="BI11" i="80"/>
  <c r="BI31" i="80" s="1"/>
  <c r="BI11" i="126"/>
  <c r="BI31" i="126" s="1"/>
  <c r="BI10" i="144" s="1"/>
  <c r="BD11" i="166"/>
  <c r="BD31" i="166" s="1"/>
  <c r="BD11" i="164"/>
  <c r="BD31" i="164" s="1"/>
  <c r="BD11" i="163"/>
  <c r="BD31" i="163" s="1"/>
  <c r="BD10" i="165" s="1"/>
  <c r="BD11" i="80"/>
  <c r="BD31" i="80" s="1"/>
  <c r="BD11" i="145"/>
  <c r="BD31" i="145" s="1"/>
  <c r="BD11" i="126"/>
  <c r="BD31" i="126" s="1"/>
  <c r="BD10" i="144" s="1"/>
  <c r="BE20" i="166"/>
  <c r="BE40" i="166" s="1"/>
  <c r="BE20" i="164"/>
  <c r="BE40" i="164" s="1"/>
  <c r="BE20" i="145"/>
  <c r="BE40" i="145" s="1"/>
  <c r="BE20" i="163"/>
  <c r="BE40" i="163" s="1"/>
  <c r="BE19" i="165" s="1"/>
  <c r="BE20" i="80"/>
  <c r="BE40" i="80" s="1"/>
  <c r="BE20" i="126"/>
  <c r="BE40" i="126" s="1"/>
  <c r="BE19" i="144" s="1"/>
  <c r="BQ14" i="166"/>
  <c r="BQ34" i="166" s="1"/>
  <c r="BQ14" i="164"/>
  <c r="BQ34" i="164" s="1"/>
  <c r="BQ14" i="163"/>
  <c r="BQ34" i="163" s="1"/>
  <c r="BQ13" i="165" s="1"/>
  <c r="BQ14" i="145"/>
  <c r="BQ34" i="145" s="1"/>
  <c r="BQ14" i="80"/>
  <c r="BQ34" i="80" s="1"/>
  <c r="BQ14" i="126"/>
  <c r="BQ34" i="126" s="1"/>
  <c r="BQ13" i="144" s="1"/>
  <c r="AZ14" i="166"/>
  <c r="AZ34" i="166" s="1"/>
  <c r="AZ14" i="164"/>
  <c r="AZ34" i="164" s="1"/>
  <c r="AZ14" i="163"/>
  <c r="AZ34" i="163" s="1"/>
  <c r="AZ13" i="165" s="1"/>
  <c r="AZ14" i="145"/>
  <c r="AZ34" i="145" s="1"/>
  <c r="AZ14" i="126"/>
  <c r="AZ34" i="126" s="1"/>
  <c r="AZ13" i="144" s="1"/>
  <c r="AZ14" i="80"/>
  <c r="AZ34" i="80" s="1"/>
  <c r="BI14" i="166"/>
  <c r="BI34" i="166" s="1"/>
  <c r="BI14" i="164"/>
  <c r="BI34" i="164" s="1"/>
  <c r="BI14" i="145"/>
  <c r="BI34" i="145" s="1"/>
  <c r="BI14" i="163"/>
  <c r="BI34" i="163" s="1"/>
  <c r="BI13" i="165" s="1"/>
  <c r="BI14" i="80"/>
  <c r="BI34" i="80" s="1"/>
  <c r="BI14" i="126"/>
  <c r="BI34" i="126" s="1"/>
  <c r="BI13" i="144" s="1"/>
  <c r="BB20" i="166"/>
  <c r="BB40" i="166" s="1"/>
  <c r="BB20" i="163"/>
  <c r="BB40" i="163" s="1"/>
  <c r="BB19" i="165" s="1"/>
  <c r="BB20" i="164"/>
  <c r="BB40" i="164" s="1"/>
  <c r="BB20" i="145"/>
  <c r="BB40" i="145" s="1"/>
  <c r="BB20" i="126"/>
  <c r="BB40" i="126" s="1"/>
  <c r="BB19" i="144" s="1"/>
  <c r="BB20" i="80"/>
  <c r="BB40" i="80" s="1"/>
  <c r="BH14" i="166"/>
  <c r="BH34" i="166" s="1"/>
  <c r="BH14" i="164"/>
  <c r="BH34" i="164" s="1"/>
  <c r="BH14" i="163"/>
  <c r="BH34" i="163" s="1"/>
  <c r="BH13" i="165" s="1"/>
  <c r="BH14" i="145"/>
  <c r="BH34" i="145" s="1"/>
  <c r="BH14" i="126"/>
  <c r="BH34" i="126" s="1"/>
  <c r="BH13" i="144" s="1"/>
  <c r="BH14" i="80"/>
  <c r="BH34" i="80" s="1"/>
  <c r="BK14" i="166"/>
  <c r="BK34" i="166" s="1"/>
  <c r="BK14" i="163"/>
  <c r="BK34" i="163" s="1"/>
  <c r="BK13" i="165" s="1"/>
  <c r="BK14" i="164"/>
  <c r="BK34" i="164" s="1"/>
  <c r="BK14" i="145"/>
  <c r="BK34" i="145" s="1"/>
  <c r="BK14" i="126"/>
  <c r="BK34" i="126" s="1"/>
  <c r="BK13" i="144" s="1"/>
  <c r="BK14" i="80"/>
  <c r="BK34" i="80" s="1"/>
  <c r="BO11" i="166"/>
  <c r="BO31" i="166" s="1"/>
  <c r="BO11" i="163"/>
  <c r="BO31" i="163" s="1"/>
  <c r="BO10" i="165" s="1"/>
  <c r="BO11" i="164"/>
  <c r="BO31" i="164" s="1"/>
  <c r="BO11" i="80"/>
  <c r="BO31" i="80" s="1"/>
  <c r="BO11" i="126"/>
  <c r="BO31" i="126" s="1"/>
  <c r="BO10" i="144" s="1"/>
  <c r="BO11" i="145"/>
  <c r="BO31" i="145" s="1"/>
  <c r="BK11" i="166"/>
  <c r="BK31" i="166" s="1"/>
  <c r="BK11" i="163"/>
  <c r="BK31" i="163" s="1"/>
  <c r="BK10" i="165" s="1"/>
  <c r="BK11" i="164"/>
  <c r="BK31" i="164" s="1"/>
  <c r="BK11" i="80"/>
  <c r="BK31" i="80" s="1"/>
  <c r="BK11" i="145"/>
  <c r="BK31" i="145" s="1"/>
  <c r="BK11" i="126"/>
  <c r="BK31" i="126" s="1"/>
  <c r="BK10" i="144" s="1"/>
  <c r="BO14" i="163"/>
  <c r="BO34" i="163" s="1"/>
  <c r="BO13" i="165" s="1"/>
  <c r="BO14" i="166"/>
  <c r="BO34" i="166" s="1"/>
  <c r="BO14" i="164"/>
  <c r="BO34" i="164" s="1"/>
  <c r="BO14" i="126"/>
  <c r="BO34" i="126" s="1"/>
  <c r="BO13" i="144" s="1"/>
  <c r="BO14" i="80"/>
  <c r="BO34" i="80" s="1"/>
  <c r="BO14" i="145"/>
  <c r="BO34" i="145" s="1"/>
  <c r="BF22" i="166"/>
  <c r="BF42" i="166" s="1"/>
  <c r="BF22" i="163"/>
  <c r="BF42" i="163" s="1"/>
  <c r="BF21" i="165" s="1"/>
  <c r="BF22" i="164"/>
  <c r="BF42" i="164" s="1"/>
  <c r="BF22" i="145"/>
  <c r="BF42" i="145" s="1"/>
  <c r="BF22" i="126"/>
  <c r="BF42" i="126" s="1"/>
  <c r="BF21" i="144" s="1"/>
  <c r="BF22" i="80"/>
  <c r="BF42" i="80" s="1"/>
  <c r="Y17" i="189"/>
  <c r="Y17" i="186"/>
  <c r="Y37" i="186" s="1"/>
  <c r="Y17" i="187" s="1"/>
  <c r="Y17" i="157"/>
  <c r="Y17" i="166"/>
  <c r="Y37" i="166" s="1"/>
  <c r="Y17" i="164"/>
  <c r="Y37" i="164" s="1"/>
  <c r="Y17" i="163"/>
  <c r="Y37" i="163" s="1"/>
  <c r="Y16" i="165" s="1"/>
  <c r="Y17" i="145"/>
  <c r="Y37" i="145" s="1"/>
  <c r="Y17" i="126"/>
  <c r="Y37" i="126" s="1"/>
  <c r="Y16" i="144" s="1"/>
  <c r="Y17" i="80"/>
  <c r="Y37" i="80" s="1"/>
  <c r="AT20" i="166"/>
  <c r="AT40" i="166" s="1"/>
  <c r="AT20" i="163"/>
  <c r="AT40" i="163" s="1"/>
  <c r="AT19" i="165" s="1"/>
  <c r="AT20" i="164"/>
  <c r="AT40" i="164" s="1"/>
  <c r="AT20" i="145"/>
  <c r="AT40" i="145" s="1"/>
  <c r="AT20" i="126"/>
  <c r="AT40" i="126" s="1"/>
  <c r="AT19" i="144" s="1"/>
  <c r="AT20" i="80"/>
  <c r="AT40" i="80" s="1"/>
  <c r="AH17" i="189"/>
  <c r="AH17" i="186"/>
  <c r="AH37" i="186" s="1"/>
  <c r="AH17" i="187" s="1"/>
  <c r="AH17" i="157"/>
  <c r="AH17" i="166"/>
  <c r="AH37" i="166" s="1"/>
  <c r="AH17" i="163"/>
  <c r="AH37" i="163" s="1"/>
  <c r="AH16" i="165" s="1"/>
  <c r="AH17" i="164"/>
  <c r="AH37" i="164" s="1"/>
  <c r="AH17" i="145"/>
  <c r="AH37" i="145" s="1"/>
  <c r="AH17" i="126"/>
  <c r="AH37" i="126" s="1"/>
  <c r="AH16" i="144" s="1"/>
  <c r="AH17" i="80"/>
  <c r="AH37" i="80" s="1"/>
  <c r="D17" i="97"/>
  <c r="D37" i="97" s="1"/>
  <c r="D17" i="190"/>
  <c r="D37" i="190" s="1"/>
  <c r="E17" i="97"/>
  <c r="E37" i="97" s="1"/>
  <c r="E17" i="190"/>
  <c r="E37" i="190" s="1"/>
  <c r="F17" i="190"/>
  <c r="F37" i="190" s="1"/>
  <c r="F17" i="97"/>
  <c r="F37" i="97" s="1"/>
  <c r="BJ16" i="54"/>
  <c r="BO16" i="54"/>
  <c r="BM16" i="54"/>
  <c r="BE16" i="54"/>
  <c r="AW16" i="54"/>
  <c r="BC16" i="54"/>
  <c r="BL16" i="54"/>
  <c r="BR16" i="54"/>
  <c r="BN16" i="54"/>
  <c r="AT17" i="54"/>
  <c r="AX16" i="54"/>
  <c r="BK16" i="54"/>
  <c r="BG16" i="54"/>
  <c r="BF16" i="54"/>
  <c r="BA16" i="54"/>
  <c r="BQ16" i="54"/>
  <c r="BD16" i="54"/>
  <c r="AZ16" i="54"/>
  <c r="BP16" i="54"/>
  <c r="BI16" i="54"/>
  <c r="AV16" i="54"/>
  <c r="BH16" i="54"/>
  <c r="BB16" i="54"/>
  <c r="V20" i="54"/>
  <c r="V22" i="54"/>
  <c r="AF14" i="54"/>
  <c r="AF11" i="54"/>
  <c r="AF20" i="54"/>
  <c r="AF22" i="54"/>
  <c r="V11" i="54"/>
  <c r="V14" i="54"/>
  <c r="C10" i="54"/>
  <c r="C8" i="54"/>
  <c r="C19" i="54"/>
  <c r="C13" i="54"/>
  <c r="V11" i="189" l="1"/>
  <c r="V11" i="186"/>
  <c r="V31" i="186" s="1"/>
  <c r="V11" i="187" s="1"/>
  <c r="V11" i="157"/>
  <c r="V11" i="166"/>
  <c r="V31" i="166" s="1"/>
  <c r="V11" i="163"/>
  <c r="V31" i="163" s="1"/>
  <c r="V10" i="165" s="1"/>
  <c r="V11" i="164"/>
  <c r="V31" i="164" s="1"/>
  <c r="V11" i="145"/>
  <c r="V31" i="145" s="1"/>
  <c r="V11" i="126"/>
  <c r="V31" i="126" s="1"/>
  <c r="V10" i="144" s="1"/>
  <c r="V11" i="80"/>
  <c r="V31" i="80" s="1"/>
  <c r="BF16" i="166"/>
  <c r="BF36" i="166" s="1"/>
  <c r="BF16" i="163"/>
  <c r="BF36" i="163" s="1"/>
  <c r="BF15" i="165" s="1"/>
  <c r="BF16" i="164"/>
  <c r="BF36" i="164" s="1"/>
  <c r="BF16" i="145"/>
  <c r="BF36" i="145" s="1"/>
  <c r="BF16" i="126"/>
  <c r="BF36" i="126" s="1"/>
  <c r="BF15" i="144" s="1"/>
  <c r="BF16" i="80"/>
  <c r="BF36" i="80" s="1"/>
  <c r="C8" i="189"/>
  <c r="C8" i="157"/>
  <c r="C8" i="186"/>
  <c r="C28" i="186" s="1"/>
  <c r="C8" i="187" s="1"/>
  <c r="C8" i="163"/>
  <c r="C28" i="163" s="1"/>
  <c r="C7" i="165" s="1"/>
  <c r="C8" i="166"/>
  <c r="C28" i="166" s="1"/>
  <c r="C8" i="164"/>
  <c r="C28" i="164" s="1"/>
  <c r="C8" i="126"/>
  <c r="C28" i="126" s="1"/>
  <c r="C7" i="144" s="1"/>
  <c r="C8" i="80"/>
  <c r="C28" i="80" s="1"/>
  <c r="C8" i="145"/>
  <c r="C28" i="145" s="1"/>
  <c r="AF22" i="189"/>
  <c r="AF22" i="157"/>
  <c r="AF22" i="186"/>
  <c r="AF42" i="186" s="1"/>
  <c r="AF22" i="187" s="1"/>
  <c r="AF22" i="164"/>
  <c r="AF42" i="164" s="1"/>
  <c r="AF22" i="166"/>
  <c r="AF42" i="166" s="1"/>
  <c r="AF22" i="163"/>
  <c r="AF42" i="163" s="1"/>
  <c r="AF21" i="165" s="1"/>
  <c r="AF22" i="145"/>
  <c r="AF42" i="145" s="1"/>
  <c r="AF22" i="126"/>
  <c r="AF42" i="126" s="1"/>
  <c r="AF21" i="144" s="1"/>
  <c r="AF22" i="80"/>
  <c r="AF42" i="80" s="1"/>
  <c r="V22" i="189"/>
  <c r="V22" i="157"/>
  <c r="V22" i="186"/>
  <c r="V42" i="186" s="1"/>
  <c r="V22" i="187" s="1"/>
  <c r="V22" i="166"/>
  <c r="V42" i="166" s="1"/>
  <c r="V22" i="163"/>
  <c r="V42" i="163" s="1"/>
  <c r="V21" i="165" s="1"/>
  <c r="V22" i="164"/>
  <c r="V42" i="164" s="1"/>
  <c r="V22" i="145"/>
  <c r="V42" i="145" s="1"/>
  <c r="V22" i="126"/>
  <c r="V42" i="126" s="1"/>
  <c r="V21" i="144" s="1"/>
  <c r="V22" i="80"/>
  <c r="V42" i="80" s="1"/>
  <c r="AV16" i="166"/>
  <c r="AV36" i="166" s="1"/>
  <c r="AV16" i="164"/>
  <c r="AV36" i="164" s="1"/>
  <c r="AV16" i="163"/>
  <c r="AV36" i="163" s="1"/>
  <c r="AV15" i="165" s="1"/>
  <c r="AV16" i="145"/>
  <c r="AV36" i="145" s="1"/>
  <c r="AV16" i="126"/>
  <c r="AV36" i="126" s="1"/>
  <c r="AV15" i="144" s="1"/>
  <c r="AV16" i="80"/>
  <c r="AV36" i="80" s="1"/>
  <c r="BD16" i="166"/>
  <c r="BD36" i="166" s="1"/>
  <c r="BD16" i="164"/>
  <c r="BD36" i="164" s="1"/>
  <c r="BD16" i="163"/>
  <c r="BD36" i="163" s="1"/>
  <c r="BD15" i="165" s="1"/>
  <c r="BD16" i="145"/>
  <c r="BD36" i="145" s="1"/>
  <c r="BD16" i="126"/>
  <c r="BD36" i="126" s="1"/>
  <c r="BD15" i="144" s="1"/>
  <c r="BD16" i="80"/>
  <c r="BD36" i="80" s="1"/>
  <c r="BG16" i="166"/>
  <c r="BG36" i="166" s="1"/>
  <c r="BG16" i="163"/>
  <c r="BG36" i="163" s="1"/>
  <c r="BG15" i="165" s="1"/>
  <c r="BG16" i="164"/>
  <c r="BG36" i="164" s="1"/>
  <c r="BG16" i="145"/>
  <c r="BG36" i="145" s="1"/>
  <c r="BG16" i="126"/>
  <c r="BG36" i="126" s="1"/>
  <c r="BG15" i="144" s="1"/>
  <c r="BG16" i="80"/>
  <c r="BG36" i="80" s="1"/>
  <c r="BN16" i="166"/>
  <c r="BN36" i="166" s="1"/>
  <c r="BN16" i="163"/>
  <c r="BN36" i="163" s="1"/>
  <c r="BN15" i="165" s="1"/>
  <c r="BN16" i="164"/>
  <c r="BN36" i="164" s="1"/>
  <c r="BN16" i="145"/>
  <c r="BN36" i="145" s="1"/>
  <c r="BN16" i="126"/>
  <c r="BN36" i="126" s="1"/>
  <c r="BN15" i="144" s="1"/>
  <c r="BN16" i="80"/>
  <c r="BN36" i="80" s="1"/>
  <c r="AW16" i="166"/>
  <c r="AW36" i="166" s="1"/>
  <c r="AW16" i="164"/>
  <c r="AW36" i="164" s="1"/>
  <c r="AW16" i="163"/>
  <c r="AW36" i="163" s="1"/>
  <c r="AW15" i="165" s="1"/>
  <c r="AW16" i="145"/>
  <c r="AW36" i="145" s="1"/>
  <c r="AW16" i="80"/>
  <c r="AW36" i="80" s="1"/>
  <c r="AW16" i="126"/>
  <c r="AW36" i="126" s="1"/>
  <c r="AW15" i="144" s="1"/>
  <c r="BJ16" i="166"/>
  <c r="BJ36" i="166" s="1"/>
  <c r="BJ16" i="163"/>
  <c r="BJ36" i="163" s="1"/>
  <c r="BJ15" i="165" s="1"/>
  <c r="BJ16" i="164"/>
  <c r="BJ36" i="164" s="1"/>
  <c r="BJ16" i="145"/>
  <c r="BJ36" i="145" s="1"/>
  <c r="BJ16" i="126"/>
  <c r="BJ36" i="126" s="1"/>
  <c r="BJ15" i="144" s="1"/>
  <c r="BJ16" i="80"/>
  <c r="BJ36" i="80" s="1"/>
  <c r="AF8" i="188"/>
  <c r="AF28" i="157"/>
  <c r="AP17" i="188"/>
  <c r="AP37" i="157"/>
  <c r="S17" i="188"/>
  <c r="S37" i="157"/>
  <c r="V8" i="188"/>
  <c r="V28" i="157"/>
  <c r="C19" i="189"/>
  <c r="C19" i="186"/>
  <c r="C39" i="186" s="1"/>
  <c r="C19" i="187" s="1"/>
  <c r="C19" i="157"/>
  <c r="C19" i="166"/>
  <c r="C39" i="166" s="1"/>
  <c r="C19" i="163"/>
  <c r="C39" i="163" s="1"/>
  <c r="C18" i="165" s="1"/>
  <c r="C19" i="164"/>
  <c r="C39" i="164" s="1"/>
  <c r="C19" i="145"/>
  <c r="C39" i="145" s="1"/>
  <c r="C19" i="126"/>
  <c r="C39" i="126" s="1"/>
  <c r="C18" i="144" s="1"/>
  <c r="C19" i="80"/>
  <c r="C39" i="80" s="1"/>
  <c r="BH16" i="166"/>
  <c r="BH36" i="166" s="1"/>
  <c r="BH16" i="164"/>
  <c r="BH36" i="164" s="1"/>
  <c r="BH16" i="163"/>
  <c r="BH36" i="163" s="1"/>
  <c r="BH15" i="165" s="1"/>
  <c r="BH16" i="145"/>
  <c r="BH36" i="145" s="1"/>
  <c r="BH16" i="126"/>
  <c r="BH36" i="126" s="1"/>
  <c r="BH15" i="144" s="1"/>
  <c r="BH16" i="80"/>
  <c r="BH36" i="80" s="1"/>
  <c r="AZ16" i="166"/>
  <c r="AZ36" i="166" s="1"/>
  <c r="AZ16" i="164"/>
  <c r="AZ36" i="164" s="1"/>
  <c r="AZ16" i="163"/>
  <c r="AZ36" i="163" s="1"/>
  <c r="AZ15" i="165" s="1"/>
  <c r="AZ16" i="145"/>
  <c r="AZ36" i="145" s="1"/>
  <c r="AZ16" i="126"/>
  <c r="AZ36" i="126" s="1"/>
  <c r="AZ15" i="144" s="1"/>
  <c r="AZ16" i="80"/>
  <c r="AZ36" i="80" s="1"/>
  <c r="BC16" i="166"/>
  <c r="BC36" i="166" s="1"/>
  <c r="BC16" i="163"/>
  <c r="BC36" i="163" s="1"/>
  <c r="BC15" i="165" s="1"/>
  <c r="BC16" i="164"/>
  <c r="BC36" i="164" s="1"/>
  <c r="BC16" i="126"/>
  <c r="BC36" i="126" s="1"/>
  <c r="BC15" i="144" s="1"/>
  <c r="BC16" i="145"/>
  <c r="BC36" i="145" s="1"/>
  <c r="BC16" i="80"/>
  <c r="BC36" i="80" s="1"/>
  <c r="Y17" i="188"/>
  <c r="Y37" i="157"/>
  <c r="V39" i="157"/>
  <c r="V19" i="188"/>
  <c r="AN37" i="157"/>
  <c r="AN17" i="188"/>
  <c r="C10" i="189"/>
  <c r="C10" i="186"/>
  <c r="C30" i="186" s="1"/>
  <c r="C10" i="187" s="1"/>
  <c r="C10" i="166"/>
  <c r="C30" i="166" s="1"/>
  <c r="C10" i="163"/>
  <c r="C30" i="163" s="1"/>
  <c r="C9" i="165" s="1"/>
  <c r="C10" i="157"/>
  <c r="C10" i="164"/>
  <c r="C30" i="164" s="1"/>
  <c r="C10" i="145"/>
  <c r="C30" i="145" s="1"/>
  <c r="C10" i="126"/>
  <c r="C30" i="126" s="1"/>
  <c r="C9" i="144" s="1"/>
  <c r="C10" i="80"/>
  <c r="C30" i="80" s="1"/>
  <c r="V20" i="189"/>
  <c r="V20" i="186"/>
  <c r="V40" i="186" s="1"/>
  <c r="V20" i="187" s="1"/>
  <c r="V20" i="157"/>
  <c r="V20" i="166"/>
  <c r="V40" i="166" s="1"/>
  <c r="V20" i="163"/>
  <c r="V40" i="163" s="1"/>
  <c r="V19" i="165" s="1"/>
  <c r="V20" i="164"/>
  <c r="V40" i="164" s="1"/>
  <c r="V20" i="145"/>
  <c r="V40" i="145" s="1"/>
  <c r="V20" i="126"/>
  <c r="V40" i="126" s="1"/>
  <c r="V19" i="144" s="1"/>
  <c r="V20" i="80"/>
  <c r="V40" i="80" s="1"/>
  <c r="BQ16" i="166"/>
  <c r="BQ36" i="166" s="1"/>
  <c r="BQ16" i="164"/>
  <c r="BQ36" i="164" s="1"/>
  <c r="BQ16" i="145"/>
  <c r="BQ36" i="145" s="1"/>
  <c r="BQ16" i="163"/>
  <c r="BQ36" i="163" s="1"/>
  <c r="BQ15" i="165" s="1"/>
  <c r="BQ16" i="126"/>
  <c r="BQ36" i="126" s="1"/>
  <c r="BQ15" i="144" s="1"/>
  <c r="BQ16" i="80"/>
  <c r="BQ36" i="80" s="1"/>
  <c r="BK16" i="166"/>
  <c r="BK36" i="166" s="1"/>
  <c r="BK16" i="163"/>
  <c r="BK36" i="163" s="1"/>
  <c r="BK15" i="165" s="1"/>
  <c r="BK16" i="164"/>
  <c r="BK36" i="164" s="1"/>
  <c r="BK16" i="126"/>
  <c r="BK36" i="126" s="1"/>
  <c r="BK15" i="144" s="1"/>
  <c r="BK16" i="80"/>
  <c r="BK36" i="80" s="1"/>
  <c r="BK16" i="145"/>
  <c r="BK36" i="145" s="1"/>
  <c r="BE16" i="166"/>
  <c r="BE36" i="166" s="1"/>
  <c r="BE16" i="164"/>
  <c r="BE36" i="164" s="1"/>
  <c r="BE16" i="145"/>
  <c r="BE36" i="145" s="1"/>
  <c r="BE16" i="163"/>
  <c r="BE36" i="163" s="1"/>
  <c r="BE15" i="165" s="1"/>
  <c r="BE16" i="126"/>
  <c r="BE36" i="126" s="1"/>
  <c r="BE15" i="144" s="1"/>
  <c r="BE16" i="80"/>
  <c r="BE36" i="80" s="1"/>
  <c r="V10" i="188"/>
  <c r="V30" i="157"/>
  <c r="AF14" i="189"/>
  <c r="AF14" i="186"/>
  <c r="AF34" i="186" s="1"/>
  <c r="AF14" i="187" s="1"/>
  <c r="AF14" i="157"/>
  <c r="AF14" i="166"/>
  <c r="AF34" i="166" s="1"/>
  <c r="AF14" i="164"/>
  <c r="AF34" i="164" s="1"/>
  <c r="AF14" i="163"/>
  <c r="AF34" i="163" s="1"/>
  <c r="AF13" i="165" s="1"/>
  <c r="AF14" i="145"/>
  <c r="AF34" i="145" s="1"/>
  <c r="AF14" i="126"/>
  <c r="AF34" i="126" s="1"/>
  <c r="AF13" i="144" s="1"/>
  <c r="AF14" i="80"/>
  <c r="AF34" i="80" s="1"/>
  <c r="AT17" i="166"/>
  <c r="AT37" i="166" s="1"/>
  <c r="AT17" i="163"/>
  <c r="AT37" i="163" s="1"/>
  <c r="AT16" i="165" s="1"/>
  <c r="AT17" i="164"/>
  <c r="AT37" i="164" s="1"/>
  <c r="AT17" i="145"/>
  <c r="AT37" i="145" s="1"/>
  <c r="AT17" i="126"/>
  <c r="AT37" i="126" s="1"/>
  <c r="AT16" i="144" s="1"/>
  <c r="AT17" i="80"/>
  <c r="AT37" i="80" s="1"/>
  <c r="BO16" i="166"/>
  <c r="BO36" i="166" s="1"/>
  <c r="BO16" i="163"/>
  <c r="BO36" i="163" s="1"/>
  <c r="BO15" i="165" s="1"/>
  <c r="BO16" i="164"/>
  <c r="BO36" i="164" s="1"/>
  <c r="BO16" i="145"/>
  <c r="BO36" i="145" s="1"/>
  <c r="BO16" i="126"/>
  <c r="BO36" i="126" s="1"/>
  <c r="BO15" i="144" s="1"/>
  <c r="BO16" i="80"/>
  <c r="BO36" i="80" s="1"/>
  <c r="V33" i="157"/>
  <c r="V13" i="188"/>
  <c r="AO17" i="188"/>
  <c r="AO37" i="157"/>
  <c r="AF20" i="189"/>
  <c r="AF20" i="186"/>
  <c r="AF40" i="186" s="1"/>
  <c r="AF20" i="187" s="1"/>
  <c r="AF20" i="157"/>
  <c r="AF20" i="164"/>
  <c r="AF40" i="164" s="1"/>
  <c r="AF20" i="166"/>
  <c r="AF40" i="166" s="1"/>
  <c r="AF20" i="163"/>
  <c r="AF40" i="163" s="1"/>
  <c r="AF19" i="165" s="1"/>
  <c r="AF20" i="145"/>
  <c r="AF40" i="145" s="1"/>
  <c r="AF20" i="126"/>
  <c r="AF40" i="126" s="1"/>
  <c r="AF19" i="144" s="1"/>
  <c r="AF20" i="80"/>
  <c r="AF40" i="80" s="1"/>
  <c r="BI16" i="166"/>
  <c r="BI36" i="166" s="1"/>
  <c r="BI16" i="164"/>
  <c r="BI36" i="164" s="1"/>
  <c r="BI16" i="163"/>
  <c r="BI36" i="163" s="1"/>
  <c r="BI15" i="165" s="1"/>
  <c r="BI16" i="145"/>
  <c r="BI36" i="145" s="1"/>
  <c r="BI16" i="126"/>
  <c r="BI36" i="126" s="1"/>
  <c r="BI15" i="144" s="1"/>
  <c r="BI16" i="80"/>
  <c r="BI36" i="80" s="1"/>
  <c r="BR16" i="166"/>
  <c r="BR36" i="166" s="1"/>
  <c r="BR16" i="163"/>
  <c r="BR36" i="163" s="1"/>
  <c r="BR15" i="165" s="1"/>
  <c r="BR16" i="164"/>
  <c r="BR36" i="164" s="1"/>
  <c r="BR16" i="145"/>
  <c r="BR36" i="145" s="1"/>
  <c r="BR16" i="126"/>
  <c r="BR36" i="126" s="1"/>
  <c r="BR15" i="144" s="1"/>
  <c r="BR16" i="80"/>
  <c r="BR36" i="80" s="1"/>
  <c r="C13" i="189"/>
  <c r="C13" i="186"/>
  <c r="C33" i="186" s="1"/>
  <c r="C13" i="187" s="1"/>
  <c r="C13" i="157"/>
  <c r="C13" i="166"/>
  <c r="C33" i="166" s="1"/>
  <c r="C13" i="163"/>
  <c r="C33" i="163" s="1"/>
  <c r="C12" i="165" s="1"/>
  <c r="C13" i="164"/>
  <c r="C33" i="164" s="1"/>
  <c r="C13" i="145"/>
  <c r="C33" i="145" s="1"/>
  <c r="C13" i="126"/>
  <c r="C33" i="126" s="1"/>
  <c r="C12" i="144" s="1"/>
  <c r="C13" i="80"/>
  <c r="C33" i="80" s="1"/>
  <c r="V14" i="189"/>
  <c r="V14" i="186"/>
  <c r="V34" i="186" s="1"/>
  <c r="V14" i="187" s="1"/>
  <c r="V14" i="157"/>
  <c r="V14" i="166"/>
  <c r="V34" i="166" s="1"/>
  <c r="V14" i="163"/>
  <c r="V34" i="163" s="1"/>
  <c r="V13" i="165" s="1"/>
  <c r="V14" i="164"/>
  <c r="V34" i="164" s="1"/>
  <c r="V14" i="145"/>
  <c r="V34" i="145" s="1"/>
  <c r="V14" i="126"/>
  <c r="V34" i="126" s="1"/>
  <c r="V13" i="144" s="1"/>
  <c r="V14" i="80"/>
  <c r="V34" i="80" s="1"/>
  <c r="AF11" i="189"/>
  <c r="AF11" i="186"/>
  <c r="AF31" i="186" s="1"/>
  <c r="AF11" i="187" s="1"/>
  <c r="AF11" i="157"/>
  <c r="AF11" i="166"/>
  <c r="AF31" i="166" s="1"/>
  <c r="AF11" i="164"/>
  <c r="AF31" i="164" s="1"/>
  <c r="AF11" i="163"/>
  <c r="AF31" i="163" s="1"/>
  <c r="AF10" i="165" s="1"/>
  <c r="AF11" i="80"/>
  <c r="AF31" i="80" s="1"/>
  <c r="AF11" i="145"/>
  <c r="AF31" i="145" s="1"/>
  <c r="AF11" i="126"/>
  <c r="AF31" i="126" s="1"/>
  <c r="AF10" i="144" s="1"/>
  <c r="BB16" i="166"/>
  <c r="BB36" i="166" s="1"/>
  <c r="BB16" i="163"/>
  <c r="BB36" i="163" s="1"/>
  <c r="BB15" i="165" s="1"/>
  <c r="BB16" i="164"/>
  <c r="BB36" i="164" s="1"/>
  <c r="BB16" i="145"/>
  <c r="BB36" i="145" s="1"/>
  <c r="BB16" i="126"/>
  <c r="BB36" i="126" s="1"/>
  <c r="BB15" i="144" s="1"/>
  <c r="BB16" i="80"/>
  <c r="BB36" i="80" s="1"/>
  <c r="BP16" i="166"/>
  <c r="BP36" i="166" s="1"/>
  <c r="BP16" i="164"/>
  <c r="BP36" i="164" s="1"/>
  <c r="BP16" i="163"/>
  <c r="BP36" i="163" s="1"/>
  <c r="BP15" i="165" s="1"/>
  <c r="BP16" i="145"/>
  <c r="BP36" i="145" s="1"/>
  <c r="BP16" i="126"/>
  <c r="BP36" i="126" s="1"/>
  <c r="BP15" i="144" s="1"/>
  <c r="BP16" i="80"/>
  <c r="BP36" i="80" s="1"/>
  <c r="BA16" i="166"/>
  <c r="BA36" i="166" s="1"/>
  <c r="BA16" i="164"/>
  <c r="BA36" i="164" s="1"/>
  <c r="BA16" i="145"/>
  <c r="BA36" i="145" s="1"/>
  <c r="BA16" i="163"/>
  <c r="BA36" i="163" s="1"/>
  <c r="BA15" i="165" s="1"/>
  <c r="BA16" i="80"/>
  <c r="BA36" i="80" s="1"/>
  <c r="BA16" i="126"/>
  <c r="BA36" i="126" s="1"/>
  <c r="BA15" i="144" s="1"/>
  <c r="AX16" i="166"/>
  <c r="AX36" i="166" s="1"/>
  <c r="AX16" i="163"/>
  <c r="AX36" i="163" s="1"/>
  <c r="AX15" i="165" s="1"/>
  <c r="AX16" i="164"/>
  <c r="AX36" i="164" s="1"/>
  <c r="AX16" i="145"/>
  <c r="AX36" i="145" s="1"/>
  <c r="AX16" i="126"/>
  <c r="AX36" i="126" s="1"/>
  <c r="AX15" i="144" s="1"/>
  <c r="AX16" i="80"/>
  <c r="AX36" i="80" s="1"/>
  <c r="BL16" i="166"/>
  <c r="BL36" i="166" s="1"/>
  <c r="BL16" i="164"/>
  <c r="BL36" i="164" s="1"/>
  <c r="BL16" i="163"/>
  <c r="BL36" i="163" s="1"/>
  <c r="BL15" i="165" s="1"/>
  <c r="BL16" i="145"/>
  <c r="BL36" i="145" s="1"/>
  <c r="BL16" i="126"/>
  <c r="BL36" i="126" s="1"/>
  <c r="BL15" i="144" s="1"/>
  <c r="BL16" i="80"/>
  <c r="BL36" i="80" s="1"/>
  <c r="BM16" i="166"/>
  <c r="BM36" i="166" s="1"/>
  <c r="BM16" i="164"/>
  <c r="BM36" i="164" s="1"/>
  <c r="BM16" i="163"/>
  <c r="BM36" i="163" s="1"/>
  <c r="BM15" i="165" s="1"/>
  <c r="BM16" i="145"/>
  <c r="BM36" i="145" s="1"/>
  <c r="BM16" i="126"/>
  <c r="BM36" i="126" s="1"/>
  <c r="BM15" i="144" s="1"/>
  <c r="BM16" i="80"/>
  <c r="BM36" i="80" s="1"/>
  <c r="AH17" i="188"/>
  <c r="AH37" i="157"/>
  <c r="AF19" i="188"/>
  <c r="AF39" i="157"/>
  <c r="AF13" i="188"/>
  <c r="AF33" i="157"/>
  <c r="AF10" i="188"/>
  <c r="AF30" i="157"/>
  <c r="BQ17" i="54"/>
  <c r="BL17" i="54"/>
  <c r="BG17" i="54"/>
  <c r="BK17" i="54"/>
  <c r="AX17" i="54"/>
  <c r="BN17" i="54"/>
  <c r="BH17" i="54"/>
  <c r="BD17" i="54"/>
  <c r="BI17" i="54"/>
  <c r="BP17" i="54"/>
  <c r="BB17" i="54"/>
  <c r="AZ17" i="54"/>
  <c r="AV17" i="54"/>
  <c r="BA17" i="54"/>
  <c r="BF17" i="54"/>
  <c r="BO17" i="54"/>
  <c r="BR17" i="54"/>
  <c r="AW17" i="54"/>
  <c r="BE17" i="54"/>
  <c r="BM17" i="54"/>
  <c r="BJ17" i="54"/>
  <c r="BC17" i="54"/>
  <c r="V16" i="54"/>
  <c r="AF16" i="54"/>
  <c r="C20" i="54"/>
  <c r="C14" i="54"/>
  <c r="C22" i="54"/>
  <c r="C11" i="54"/>
  <c r="V16" i="189" l="1"/>
  <c r="V16" i="186"/>
  <c r="V36" i="186" s="1"/>
  <c r="V16" i="187" s="1"/>
  <c r="V16" i="157"/>
  <c r="V16" i="166"/>
  <c r="V36" i="166" s="1"/>
  <c r="V16" i="163"/>
  <c r="V36" i="163" s="1"/>
  <c r="V15" i="165" s="1"/>
  <c r="V16" i="164"/>
  <c r="V36" i="164" s="1"/>
  <c r="V16" i="145"/>
  <c r="V36" i="145" s="1"/>
  <c r="V16" i="126"/>
  <c r="V36" i="126" s="1"/>
  <c r="V15" i="144" s="1"/>
  <c r="V16" i="80"/>
  <c r="V36" i="80" s="1"/>
  <c r="BH17" i="166"/>
  <c r="BH37" i="166" s="1"/>
  <c r="BH17" i="164"/>
  <c r="BH37" i="164" s="1"/>
  <c r="BH17" i="163"/>
  <c r="BH37" i="163" s="1"/>
  <c r="BH16" i="165" s="1"/>
  <c r="BH17" i="145"/>
  <c r="BH37" i="145" s="1"/>
  <c r="BH17" i="126"/>
  <c r="BH37" i="126" s="1"/>
  <c r="BH16" i="144" s="1"/>
  <c r="BH17" i="80"/>
  <c r="BH37" i="80" s="1"/>
  <c r="C22" i="189"/>
  <c r="C22" i="186"/>
  <c r="C42" i="186" s="1"/>
  <c r="C22" i="187" s="1"/>
  <c r="C22" i="157"/>
  <c r="C22" i="166"/>
  <c r="C42" i="166" s="1"/>
  <c r="C22" i="163"/>
  <c r="C42" i="163" s="1"/>
  <c r="C21" i="165" s="1"/>
  <c r="C22" i="164"/>
  <c r="C42" i="164" s="1"/>
  <c r="C22" i="145"/>
  <c r="C42" i="145" s="1"/>
  <c r="C22" i="126"/>
  <c r="C42" i="126" s="1"/>
  <c r="C21" i="144" s="1"/>
  <c r="C22" i="80"/>
  <c r="C42" i="80" s="1"/>
  <c r="BF17" i="166"/>
  <c r="BF37" i="166" s="1"/>
  <c r="BF17" i="163"/>
  <c r="BF37" i="163" s="1"/>
  <c r="BF16" i="165" s="1"/>
  <c r="BF17" i="164"/>
  <c r="BF37" i="164" s="1"/>
  <c r="BF17" i="145"/>
  <c r="BF37" i="145" s="1"/>
  <c r="BF17" i="126"/>
  <c r="BF37" i="126" s="1"/>
  <c r="BF16" i="144" s="1"/>
  <c r="BF17" i="80"/>
  <c r="BF37" i="80" s="1"/>
  <c r="BG17" i="166"/>
  <c r="BG37" i="166" s="1"/>
  <c r="BG17" i="163"/>
  <c r="BG37" i="163" s="1"/>
  <c r="BG16" i="165" s="1"/>
  <c r="BG17" i="164"/>
  <c r="BG37" i="164" s="1"/>
  <c r="BG17" i="126"/>
  <c r="BG37" i="126" s="1"/>
  <c r="BG16" i="144" s="1"/>
  <c r="BG17" i="80"/>
  <c r="BG37" i="80" s="1"/>
  <c r="BG17" i="145"/>
  <c r="BG37" i="145" s="1"/>
  <c r="AF20" i="188"/>
  <c r="AF40" i="157"/>
  <c r="AF14" i="188"/>
  <c r="AF34" i="157"/>
  <c r="C19" i="188"/>
  <c r="C39" i="157"/>
  <c r="C28" i="157"/>
  <c r="C8" i="188"/>
  <c r="BC17" i="166"/>
  <c r="BC37" i="166" s="1"/>
  <c r="BC17" i="163"/>
  <c r="BC37" i="163" s="1"/>
  <c r="BC16" i="165" s="1"/>
  <c r="BC17" i="164"/>
  <c r="BC37" i="164" s="1"/>
  <c r="BC17" i="145"/>
  <c r="BC37" i="145" s="1"/>
  <c r="BC17" i="126"/>
  <c r="BC37" i="126" s="1"/>
  <c r="BC16" i="144" s="1"/>
  <c r="BC17" i="80"/>
  <c r="BC37" i="80" s="1"/>
  <c r="BA17" i="166"/>
  <c r="BA37" i="166" s="1"/>
  <c r="BA17" i="164"/>
  <c r="BA37" i="164" s="1"/>
  <c r="BA17" i="145"/>
  <c r="BA37" i="145" s="1"/>
  <c r="BA17" i="163"/>
  <c r="BA37" i="163" s="1"/>
  <c r="BA16" i="165" s="1"/>
  <c r="BA17" i="80"/>
  <c r="BA37" i="80" s="1"/>
  <c r="BA17" i="126"/>
  <c r="BA37" i="126" s="1"/>
  <c r="BA16" i="144" s="1"/>
  <c r="BP17" i="166"/>
  <c r="BP37" i="166" s="1"/>
  <c r="BP17" i="164"/>
  <c r="BP37" i="164" s="1"/>
  <c r="BP17" i="163"/>
  <c r="BP37" i="163" s="1"/>
  <c r="BP16" i="165" s="1"/>
  <c r="BP17" i="145"/>
  <c r="BP37" i="145" s="1"/>
  <c r="BP17" i="126"/>
  <c r="BP37" i="126" s="1"/>
  <c r="BP16" i="144" s="1"/>
  <c r="BP17" i="80"/>
  <c r="BP37" i="80" s="1"/>
  <c r="BL17" i="166"/>
  <c r="BL37" i="166" s="1"/>
  <c r="BL17" i="164"/>
  <c r="BL37" i="164" s="1"/>
  <c r="BL17" i="163"/>
  <c r="BL37" i="163" s="1"/>
  <c r="BL16" i="165" s="1"/>
  <c r="BL17" i="145"/>
  <c r="BL37" i="145" s="1"/>
  <c r="BL17" i="126"/>
  <c r="BL37" i="126" s="1"/>
  <c r="BL16" i="144" s="1"/>
  <c r="BL17" i="80"/>
  <c r="BL37" i="80" s="1"/>
  <c r="V11" i="188"/>
  <c r="V31" i="157"/>
  <c r="C20" i="189"/>
  <c r="C20" i="186"/>
  <c r="C40" i="186" s="1"/>
  <c r="C20" i="187" s="1"/>
  <c r="C20" i="157"/>
  <c r="C20" i="163"/>
  <c r="C40" i="163" s="1"/>
  <c r="C19" i="165" s="1"/>
  <c r="C20" i="164"/>
  <c r="C40" i="164" s="1"/>
  <c r="C20" i="166"/>
  <c r="C40" i="166" s="1"/>
  <c r="C20" i="126"/>
  <c r="C40" i="126" s="1"/>
  <c r="C19" i="144" s="1"/>
  <c r="C20" i="145"/>
  <c r="C40" i="145" s="1"/>
  <c r="C20" i="80"/>
  <c r="C40" i="80" s="1"/>
  <c r="BJ17" i="166"/>
  <c r="BJ37" i="166" s="1"/>
  <c r="BJ17" i="163"/>
  <c r="BJ37" i="163" s="1"/>
  <c r="BJ16" i="165" s="1"/>
  <c r="BJ17" i="164"/>
  <c r="BJ37" i="164" s="1"/>
  <c r="BJ17" i="145"/>
  <c r="BJ37" i="145" s="1"/>
  <c r="BJ17" i="126"/>
  <c r="BJ37" i="126" s="1"/>
  <c r="BJ16" i="144" s="1"/>
  <c r="BJ17" i="80"/>
  <c r="BJ37" i="80" s="1"/>
  <c r="BR17" i="166"/>
  <c r="BR37" i="166" s="1"/>
  <c r="BR17" i="163"/>
  <c r="BR37" i="163" s="1"/>
  <c r="BR16" i="165" s="1"/>
  <c r="BR17" i="164"/>
  <c r="BR37" i="164" s="1"/>
  <c r="BR17" i="145"/>
  <c r="BR37" i="145" s="1"/>
  <c r="BR17" i="126"/>
  <c r="BR37" i="126" s="1"/>
  <c r="BR16" i="144" s="1"/>
  <c r="BR17" i="80"/>
  <c r="BR37" i="80" s="1"/>
  <c r="AV17" i="166"/>
  <c r="AV37" i="166" s="1"/>
  <c r="AV17" i="164"/>
  <c r="AV37" i="164" s="1"/>
  <c r="AV17" i="163"/>
  <c r="AV37" i="163" s="1"/>
  <c r="AV16" i="165" s="1"/>
  <c r="AV17" i="145"/>
  <c r="AV37" i="145" s="1"/>
  <c r="AV17" i="126"/>
  <c r="AV37" i="126" s="1"/>
  <c r="AV16" i="144" s="1"/>
  <c r="AV17" i="80"/>
  <c r="AV37" i="80" s="1"/>
  <c r="BI17" i="166"/>
  <c r="BI37" i="166" s="1"/>
  <c r="BI17" i="164"/>
  <c r="BI37" i="164" s="1"/>
  <c r="BI17" i="163"/>
  <c r="BI37" i="163" s="1"/>
  <c r="BI16" i="165" s="1"/>
  <c r="BI17" i="145"/>
  <c r="BI37" i="145" s="1"/>
  <c r="BI17" i="126"/>
  <c r="BI37" i="126" s="1"/>
  <c r="BI16" i="144" s="1"/>
  <c r="BI17" i="80"/>
  <c r="BI37" i="80" s="1"/>
  <c r="AX17" i="166"/>
  <c r="AX37" i="166" s="1"/>
  <c r="AX17" i="163"/>
  <c r="AX37" i="163" s="1"/>
  <c r="AX16" i="165" s="1"/>
  <c r="AX17" i="164"/>
  <c r="AX37" i="164" s="1"/>
  <c r="AX17" i="145"/>
  <c r="AX37" i="145" s="1"/>
  <c r="AX17" i="126"/>
  <c r="AX37" i="126" s="1"/>
  <c r="AX16" i="144" s="1"/>
  <c r="AX17" i="80"/>
  <c r="AX37" i="80" s="1"/>
  <c r="BQ17" i="166"/>
  <c r="BQ37" i="166" s="1"/>
  <c r="BQ17" i="164"/>
  <c r="BQ37" i="164" s="1"/>
  <c r="BQ17" i="145"/>
  <c r="BQ37" i="145" s="1"/>
  <c r="BQ17" i="163"/>
  <c r="BQ37" i="163" s="1"/>
  <c r="BQ16" i="165" s="1"/>
  <c r="BQ17" i="126"/>
  <c r="BQ37" i="126" s="1"/>
  <c r="BQ16" i="144" s="1"/>
  <c r="BQ17" i="80"/>
  <c r="BQ37" i="80" s="1"/>
  <c r="V14" i="188"/>
  <c r="V34" i="157"/>
  <c r="BE17" i="166"/>
  <c r="BE37" i="166" s="1"/>
  <c r="BE17" i="164"/>
  <c r="BE37" i="164" s="1"/>
  <c r="BE17" i="163"/>
  <c r="BE37" i="163" s="1"/>
  <c r="BE16" i="165" s="1"/>
  <c r="BE17" i="145"/>
  <c r="BE37" i="145" s="1"/>
  <c r="BE17" i="126"/>
  <c r="BE37" i="126" s="1"/>
  <c r="BE16" i="144" s="1"/>
  <c r="BE17" i="80"/>
  <c r="BE37" i="80" s="1"/>
  <c r="BB17" i="166"/>
  <c r="BB37" i="166" s="1"/>
  <c r="BB17" i="163"/>
  <c r="BB37" i="163" s="1"/>
  <c r="BB16" i="165" s="1"/>
  <c r="BB17" i="164"/>
  <c r="BB37" i="164" s="1"/>
  <c r="BB17" i="145"/>
  <c r="BB37" i="145" s="1"/>
  <c r="BB17" i="126"/>
  <c r="BB37" i="126" s="1"/>
  <c r="BB16" i="144" s="1"/>
  <c r="BB17" i="80"/>
  <c r="BB37" i="80" s="1"/>
  <c r="C33" i="157"/>
  <c r="C13" i="188"/>
  <c r="C10" i="188"/>
  <c r="C30" i="157"/>
  <c r="C14" i="189"/>
  <c r="C14" i="157"/>
  <c r="C14" i="186"/>
  <c r="C34" i="186" s="1"/>
  <c r="C14" i="187" s="1"/>
  <c r="C14" i="163"/>
  <c r="C34" i="163" s="1"/>
  <c r="C13" i="165" s="1"/>
  <c r="C14" i="166"/>
  <c r="C34" i="166" s="1"/>
  <c r="C14" i="164"/>
  <c r="C34" i="164" s="1"/>
  <c r="C14" i="126"/>
  <c r="C34" i="126" s="1"/>
  <c r="C13" i="144" s="1"/>
  <c r="C14" i="80"/>
  <c r="C34" i="80" s="1"/>
  <c r="C14" i="145"/>
  <c r="C34" i="145" s="1"/>
  <c r="AW17" i="166"/>
  <c r="AW37" i="166" s="1"/>
  <c r="AW17" i="164"/>
  <c r="AW37" i="164" s="1"/>
  <c r="AW17" i="145"/>
  <c r="AW37" i="145" s="1"/>
  <c r="AW17" i="163"/>
  <c r="AW37" i="163" s="1"/>
  <c r="AW16" i="165" s="1"/>
  <c r="AW17" i="126"/>
  <c r="AW37" i="126" s="1"/>
  <c r="AW16" i="144" s="1"/>
  <c r="AW17" i="80"/>
  <c r="AW37" i="80" s="1"/>
  <c r="BN17" i="166"/>
  <c r="BN37" i="166" s="1"/>
  <c r="BN17" i="163"/>
  <c r="BN37" i="163" s="1"/>
  <c r="BN16" i="165" s="1"/>
  <c r="BN17" i="164"/>
  <c r="BN37" i="164" s="1"/>
  <c r="BN17" i="145"/>
  <c r="BN37" i="145" s="1"/>
  <c r="BN17" i="126"/>
  <c r="BN37" i="126" s="1"/>
  <c r="BN16" i="144" s="1"/>
  <c r="BN17" i="80"/>
  <c r="BN37" i="80" s="1"/>
  <c r="V20" i="188"/>
  <c r="V40" i="157"/>
  <c r="V22" i="188"/>
  <c r="V42" i="157"/>
  <c r="C11" i="189"/>
  <c r="C11" i="186"/>
  <c r="C31" i="186" s="1"/>
  <c r="C11" i="187" s="1"/>
  <c r="C11" i="157"/>
  <c r="C11" i="166"/>
  <c r="C31" i="166" s="1"/>
  <c r="C11" i="163"/>
  <c r="C31" i="163" s="1"/>
  <c r="C10" i="165" s="1"/>
  <c r="C11" i="164"/>
  <c r="C31" i="164" s="1"/>
  <c r="C11" i="80"/>
  <c r="C31" i="80" s="1"/>
  <c r="C11" i="126"/>
  <c r="C31" i="126" s="1"/>
  <c r="C10" i="144" s="1"/>
  <c r="C11" i="145"/>
  <c r="C31" i="145" s="1"/>
  <c r="AF16" i="189"/>
  <c r="AF16" i="186"/>
  <c r="AF36" i="186" s="1"/>
  <c r="AF16" i="187" s="1"/>
  <c r="AF16" i="157"/>
  <c r="AF16" i="166"/>
  <c r="AF36" i="166" s="1"/>
  <c r="AF16" i="164"/>
  <c r="AF36" i="164" s="1"/>
  <c r="AF16" i="163"/>
  <c r="AF36" i="163" s="1"/>
  <c r="AF15" i="165" s="1"/>
  <c r="AF16" i="145"/>
  <c r="AF36" i="145" s="1"/>
  <c r="AF16" i="126"/>
  <c r="AF36" i="126" s="1"/>
  <c r="AF15" i="144" s="1"/>
  <c r="AF16" i="80"/>
  <c r="AF36" i="80" s="1"/>
  <c r="BM17" i="166"/>
  <c r="BM37" i="166" s="1"/>
  <c r="BM17" i="164"/>
  <c r="BM37" i="164" s="1"/>
  <c r="BM17" i="145"/>
  <c r="BM37" i="145" s="1"/>
  <c r="BM17" i="163"/>
  <c r="BM37" i="163" s="1"/>
  <c r="BM16" i="165" s="1"/>
  <c r="BM17" i="126"/>
  <c r="BM37" i="126" s="1"/>
  <c r="BM16" i="144" s="1"/>
  <c r="BM17" i="80"/>
  <c r="BM37" i="80" s="1"/>
  <c r="BO17" i="163"/>
  <c r="BO37" i="163" s="1"/>
  <c r="BO16" i="165" s="1"/>
  <c r="BO17" i="166"/>
  <c r="BO37" i="166" s="1"/>
  <c r="BO17" i="164"/>
  <c r="BO37" i="164" s="1"/>
  <c r="BO17" i="126"/>
  <c r="BO37" i="126" s="1"/>
  <c r="BO16" i="144" s="1"/>
  <c r="BO17" i="80"/>
  <c r="BO37" i="80" s="1"/>
  <c r="BO17" i="145"/>
  <c r="BO37" i="145" s="1"/>
  <c r="AZ17" i="166"/>
  <c r="AZ37" i="166" s="1"/>
  <c r="AZ17" i="164"/>
  <c r="AZ37" i="164" s="1"/>
  <c r="AZ17" i="163"/>
  <c r="AZ37" i="163" s="1"/>
  <c r="AZ16" i="165" s="1"/>
  <c r="AZ17" i="145"/>
  <c r="AZ37" i="145" s="1"/>
  <c r="AZ17" i="126"/>
  <c r="AZ37" i="126" s="1"/>
  <c r="AZ16" i="144" s="1"/>
  <c r="AZ17" i="80"/>
  <c r="AZ37" i="80" s="1"/>
  <c r="BD17" i="166"/>
  <c r="BD37" i="166" s="1"/>
  <c r="BD17" i="164"/>
  <c r="BD37" i="164" s="1"/>
  <c r="BD17" i="163"/>
  <c r="BD37" i="163" s="1"/>
  <c r="BD16" i="165" s="1"/>
  <c r="BD17" i="145"/>
  <c r="BD37" i="145" s="1"/>
  <c r="BD17" i="126"/>
  <c r="BD37" i="126" s="1"/>
  <c r="BD16" i="144" s="1"/>
  <c r="BD17" i="80"/>
  <c r="BD37" i="80" s="1"/>
  <c r="BK17" i="166"/>
  <c r="BK37" i="166" s="1"/>
  <c r="BK17" i="163"/>
  <c r="BK37" i="163" s="1"/>
  <c r="BK16" i="165" s="1"/>
  <c r="BK17" i="164"/>
  <c r="BK37" i="164" s="1"/>
  <c r="BK17" i="145"/>
  <c r="BK37" i="145" s="1"/>
  <c r="BK17" i="126"/>
  <c r="BK37" i="126" s="1"/>
  <c r="BK16" i="144" s="1"/>
  <c r="BK17" i="80"/>
  <c r="BK37" i="80" s="1"/>
  <c r="AF31" i="157"/>
  <c r="AF11" i="188"/>
  <c r="AF22" i="188"/>
  <c r="AF42" i="157"/>
  <c r="V17" i="54"/>
  <c r="AF17" i="54"/>
  <c r="C16" i="54"/>
  <c r="AA8" i="54"/>
  <c r="AA19" i="54"/>
  <c r="AA13" i="54"/>
  <c r="AA10" i="54"/>
  <c r="C22" i="188" l="1"/>
  <c r="C42" i="157"/>
  <c r="V16" i="188"/>
  <c r="V36" i="157"/>
  <c r="AF17" i="189"/>
  <c r="AF17" i="186"/>
  <c r="AF37" i="186" s="1"/>
  <c r="AF17" i="187" s="1"/>
  <c r="AF17" i="157"/>
  <c r="AF17" i="166"/>
  <c r="AF37" i="166" s="1"/>
  <c r="AF17" i="164"/>
  <c r="AF37" i="164" s="1"/>
  <c r="AF17" i="163"/>
  <c r="AF37" i="163" s="1"/>
  <c r="AF16" i="165" s="1"/>
  <c r="AF17" i="145"/>
  <c r="AF37" i="145" s="1"/>
  <c r="AF17" i="126"/>
  <c r="AF37" i="126" s="1"/>
  <c r="AF16" i="144" s="1"/>
  <c r="AF17" i="80"/>
  <c r="AF37" i="80" s="1"/>
  <c r="AA19" i="189"/>
  <c r="AA19" i="186"/>
  <c r="AA39" i="186" s="1"/>
  <c r="AA19" i="187" s="1"/>
  <c r="AA19" i="157"/>
  <c r="AA19" i="166"/>
  <c r="AA39" i="166" s="1"/>
  <c r="AA19" i="163"/>
  <c r="AA39" i="163" s="1"/>
  <c r="AA18" i="165" s="1"/>
  <c r="AA19" i="164"/>
  <c r="AA39" i="164" s="1"/>
  <c r="AA19" i="145"/>
  <c r="AA39" i="145" s="1"/>
  <c r="AA19" i="126"/>
  <c r="AA39" i="126" s="1"/>
  <c r="AA18" i="144" s="1"/>
  <c r="AA19" i="80"/>
  <c r="AA39" i="80" s="1"/>
  <c r="AA8" i="189"/>
  <c r="AA8" i="186"/>
  <c r="AA28" i="186" s="1"/>
  <c r="AA8" i="187" s="1"/>
  <c r="AA8" i="157"/>
  <c r="AA8" i="166"/>
  <c r="AA28" i="166" s="1"/>
  <c r="AA8" i="163"/>
  <c r="AA28" i="163" s="1"/>
  <c r="AA7" i="165" s="1"/>
  <c r="AA8" i="164"/>
  <c r="AA28" i="164" s="1"/>
  <c r="AA8" i="126"/>
  <c r="AA28" i="126" s="1"/>
  <c r="AA7" i="144" s="1"/>
  <c r="AA8" i="80"/>
  <c r="AA28" i="80" s="1"/>
  <c r="AA8" i="145"/>
  <c r="AA28" i="145" s="1"/>
  <c r="C40" i="157"/>
  <c r="C20" i="188"/>
  <c r="AA13" i="189"/>
  <c r="AA13" i="186"/>
  <c r="AA33" i="186" s="1"/>
  <c r="AA13" i="187" s="1"/>
  <c r="AA13" i="157"/>
  <c r="AA13" i="166"/>
  <c r="AA33" i="166" s="1"/>
  <c r="AA13" i="163"/>
  <c r="AA33" i="163" s="1"/>
  <c r="AA12" i="165" s="1"/>
  <c r="AA13" i="164"/>
  <c r="AA33" i="164" s="1"/>
  <c r="AA13" i="145"/>
  <c r="AA33" i="145" s="1"/>
  <c r="AA13" i="126"/>
  <c r="AA33" i="126" s="1"/>
  <c r="AA12" i="144" s="1"/>
  <c r="AA13" i="80"/>
  <c r="AA33" i="80" s="1"/>
  <c r="AF16" i="188"/>
  <c r="AF36" i="157"/>
  <c r="V17" i="189"/>
  <c r="V17" i="186"/>
  <c r="V37" i="186" s="1"/>
  <c r="V17" i="187" s="1"/>
  <c r="V17" i="157"/>
  <c r="V17" i="166"/>
  <c r="V37" i="166" s="1"/>
  <c r="V17" i="163"/>
  <c r="V37" i="163" s="1"/>
  <c r="V16" i="165" s="1"/>
  <c r="V17" i="164"/>
  <c r="V37" i="164" s="1"/>
  <c r="V17" i="145"/>
  <c r="V37" i="145" s="1"/>
  <c r="V17" i="126"/>
  <c r="V37" i="126" s="1"/>
  <c r="V16" i="144" s="1"/>
  <c r="V17" i="80"/>
  <c r="V37" i="80" s="1"/>
  <c r="C31" i="157"/>
  <c r="C11" i="188"/>
  <c r="AA10" i="189"/>
  <c r="AA10" i="186"/>
  <c r="AA30" i="186" s="1"/>
  <c r="AA10" i="187" s="1"/>
  <c r="AA10" i="157"/>
  <c r="AA10" i="166"/>
  <c r="AA30" i="166" s="1"/>
  <c r="AA10" i="163"/>
  <c r="AA30" i="163" s="1"/>
  <c r="AA9" i="165" s="1"/>
  <c r="AA10" i="164"/>
  <c r="AA30" i="164" s="1"/>
  <c r="AA10" i="145"/>
  <c r="AA30" i="145" s="1"/>
  <c r="AA10" i="126"/>
  <c r="AA30" i="126" s="1"/>
  <c r="AA9" i="144" s="1"/>
  <c r="AA10" i="80"/>
  <c r="AA30" i="80" s="1"/>
  <c r="C16" i="189"/>
  <c r="C16" i="186"/>
  <c r="C36" i="186" s="1"/>
  <c r="C16" i="187" s="1"/>
  <c r="C16" i="157"/>
  <c r="C16" i="166"/>
  <c r="C36" i="166" s="1"/>
  <c r="C16" i="163"/>
  <c r="C36" i="163" s="1"/>
  <c r="C15" i="165" s="1"/>
  <c r="C16" i="164"/>
  <c r="C36" i="164" s="1"/>
  <c r="C16" i="145"/>
  <c r="C36" i="145" s="1"/>
  <c r="C16" i="126"/>
  <c r="C36" i="126" s="1"/>
  <c r="C15" i="144" s="1"/>
  <c r="C16" i="80"/>
  <c r="C36" i="80" s="1"/>
  <c r="C34" i="157"/>
  <c r="C14" i="188"/>
  <c r="C17" i="54"/>
  <c r="AA14" i="54"/>
  <c r="AA20" i="54"/>
  <c r="AA11" i="54"/>
  <c r="AA22" i="54"/>
  <c r="AA14" i="189" l="1"/>
  <c r="AA14" i="186"/>
  <c r="AA34" i="186" s="1"/>
  <c r="AA14" i="187" s="1"/>
  <c r="AA14" i="157"/>
  <c r="AA14" i="166"/>
  <c r="AA34" i="166" s="1"/>
  <c r="AA14" i="163"/>
  <c r="AA34" i="163" s="1"/>
  <c r="AA13" i="165" s="1"/>
  <c r="AA14" i="164"/>
  <c r="AA34" i="164" s="1"/>
  <c r="AA14" i="126"/>
  <c r="AA34" i="126" s="1"/>
  <c r="AA13" i="144" s="1"/>
  <c r="AA14" i="80"/>
  <c r="AA34" i="80" s="1"/>
  <c r="AA14" i="145"/>
  <c r="AA34" i="145" s="1"/>
  <c r="AA10" i="188"/>
  <c r="AA30" i="157"/>
  <c r="AA22" i="189"/>
  <c r="AA22" i="186"/>
  <c r="AA42" i="186" s="1"/>
  <c r="AA22" i="187" s="1"/>
  <c r="AA22" i="157"/>
  <c r="AA22" i="166"/>
  <c r="AA42" i="166" s="1"/>
  <c r="AA22" i="163"/>
  <c r="AA42" i="163" s="1"/>
  <c r="AA21" i="165" s="1"/>
  <c r="AA22" i="164"/>
  <c r="AA42" i="164" s="1"/>
  <c r="AA22" i="145"/>
  <c r="AA42" i="145" s="1"/>
  <c r="AA22" i="126"/>
  <c r="AA42" i="126" s="1"/>
  <c r="AA21" i="144" s="1"/>
  <c r="AA22" i="80"/>
  <c r="AA42" i="80" s="1"/>
  <c r="C17" i="189"/>
  <c r="C17" i="186"/>
  <c r="C37" i="186" s="1"/>
  <c r="C17" i="187" s="1"/>
  <c r="C17" i="157"/>
  <c r="C17" i="163"/>
  <c r="C37" i="163" s="1"/>
  <c r="C16" i="165" s="1"/>
  <c r="C17" i="166"/>
  <c r="C37" i="166" s="1"/>
  <c r="C17" i="164"/>
  <c r="C37" i="164" s="1"/>
  <c r="C17" i="126"/>
  <c r="C37" i="126" s="1"/>
  <c r="C16" i="144" s="1"/>
  <c r="C17" i="80"/>
  <c r="C37" i="80" s="1"/>
  <c r="C17" i="145"/>
  <c r="C37" i="145" s="1"/>
  <c r="AA28" i="157"/>
  <c r="AA8" i="188"/>
  <c r="V17" i="188"/>
  <c r="V37" i="157"/>
  <c r="AA33" i="157"/>
  <c r="AA13" i="188"/>
  <c r="AF37" i="157"/>
  <c r="AF17" i="188"/>
  <c r="AA11" i="189"/>
  <c r="AA11" i="186"/>
  <c r="AA31" i="186" s="1"/>
  <c r="AA11" i="187" s="1"/>
  <c r="AA11" i="157"/>
  <c r="AA11" i="166"/>
  <c r="AA31" i="166" s="1"/>
  <c r="AA11" i="163"/>
  <c r="AA31" i="163" s="1"/>
  <c r="AA10" i="165" s="1"/>
  <c r="AA11" i="164"/>
  <c r="AA31" i="164" s="1"/>
  <c r="AA11" i="80"/>
  <c r="AA31" i="80" s="1"/>
  <c r="AA11" i="126"/>
  <c r="AA31" i="126" s="1"/>
  <c r="AA10" i="144" s="1"/>
  <c r="AA11" i="145"/>
  <c r="AA31" i="145" s="1"/>
  <c r="AA20" i="189"/>
  <c r="AA20" i="157"/>
  <c r="AA20" i="186"/>
  <c r="AA40" i="186" s="1"/>
  <c r="AA20" i="187" s="1"/>
  <c r="AA20" i="166"/>
  <c r="AA40" i="166" s="1"/>
  <c r="AA20" i="163"/>
  <c r="AA40" i="163" s="1"/>
  <c r="AA19" i="165" s="1"/>
  <c r="AA20" i="164"/>
  <c r="AA40" i="164" s="1"/>
  <c r="AA20" i="126"/>
  <c r="AA40" i="126" s="1"/>
  <c r="AA19" i="144" s="1"/>
  <c r="AA20" i="80"/>
  <c r="AA40" i="80" s="1"/>
  <c r="AA20" i="145"/>
  <c r="AA40" i="145" s="1"/>
  <c r="C16" i="188"/>
  <c r="C36" i="157"/>
  <c r="AA39" i="157"/>
  <c r="AA19" i="188"/>
  <c r="AA16" i="54"/>
  <c r="AA40" i="157" l="1"/>
  <c r="AA20" i="188"/>
  <c r="AA11" i="188"/>
  <c r="AA31" i="157"/>
  <c r="AA22" i="188"/>
  <c r="AA42" i="157"/>
  <c r="AA34" i="157"/>
  <c r="AA14" i="188"/>
  <c r="AA16" i="189"/>
  <c r="AA16" i="186"/>
  <c r="AA36" i="186" s="1"/>
  <c r="AA16" i="187" s="1"/>
  <c r="AA16" i="166"/>
  <c r="AA36" i="166" s="1"/>
  <c r="AA16" i="157"/>
  <c r="AA16" i="163"/>
  <c r="AA36" i="163" s="1"/>
  <c r="AA15" i="165" s="1"/>
  <c r="AA16" i="164"/>
  <c r="AA36" i="164" s="1"/>
  <c r="AA16" i="145"/>
  <c r="AA36" i="145" s="1"/>
  <c r="AA16" i="126"/>
  <c r="AA36" i="126" s="1"/>
  <c r="AA15" i="144" s="1"/>
  <c r="AA16" i="80"/>
  <c r="AA36" i="80" s="1"/>
  <c r="C17" i="188"/>
  <c r="C37" i="157"/>
  <c r="AA17" i="54"/>
  <c r="A20" i="189"/>
  <c r="A19" i="189"/>
  <c r="A17" i="189"/>
  <c r="A16" i="189"/>
  <c r="A14" i="189"/>
  <c r="A13" i="189"/>
  <c r="A20" i="188"/>
  <c r="A19" i="188"/>
  <c r="A17" i="188"/>
  <c r="A16" i="188"/>
  <c r="A14" i="188"/>
  <c r="A13" i="188"/>
  <c r="A20" i="187"/>
  <c r="A19" i="187"/>
  <c r="A17" i="187"/>
  <c r="A16" i="187"/>
  <c r="A14" i="187"/>
  <c r="A13" i="187"/>
  <c r="A40" i="186"/>
  <c r="A39" i="186"/>
  <c r="A37" i="186"/>
  <c r="A36" i="186"/>
  <c r="A34" i="186"/>
  <c r="A33" i="186"/>
  <c r="A20" i="186"/>
  <c r="A19" i="186"/>
  <c r="A17" i="186"/>
  <c r="A16" i="186"/>
  <c r="A14" i="186"/>
  <c r="A13" i="186"/>
  <c r="N5" i="100"/>
  <c r="N26" i="100" s="1"/>
  <c r="N6" i="100"/>
  <c r="N27" i="100" s="1"/>
  <c r="A13" i="145"/>
  <c r="A14" i="145"/>
  <c r="A16" i="145"/>
  <c r="A17" i="145"/>
  <c r="A19" i="145"/>
  <c r="A20" i="145"/>
  <c r="A33" i="145"/>
  <c r="A34" i="145"/>
  <c r="A36" i="145"/>
  <c r="A37" i="145"/>
  <c r="A39" i="145"/>
  <c r="A40" i="145"/>
  <c r="AA17" i="189" l="1"/>
  <c r="AA17" i="157"/>
  <c r="AA17" i="186"/>
  <c r="AA37" i="186" s="1"/>
  <c r="AA17" i="187" s="1"/>
  <c r="AA17" i="166"/>
  <c r="AA37" i="166" s="1"/>
  <c r="AA17" i="163"/>
  <c r="AA37" i="163" s="1"/>
  <c r="AA16" i="165" s="1"/>
  <c r="AA17" i="164"/>
  <c r="AA37" i="164" s="1"/>
  <c r="AA17" i="126"/>
  <c r="AA37" i="126" s="1"/>
  <c r="AA16" i="144" s="1"/>
  <c r="AA17" i="80"/>
  <c r="AA37" i="80" s="1"/>
  <c r="AA17" i="145"/>
  <c r="AA37" i="145" s="1"/>
  <c r="AA16" i="188"/>
  <c r="AA36" i="157"/>
  <c r="M5" i="180"/>
  <c r="N5" i="180"/>
  <c r="M6" i="180"/>
  <c r="N6" i="180"/>
  <c r="AA37" i="157" l="1"/>
  <c r="AA17" i="188"/>
  <c r="M5" i="100"/>
  <c r="M5" i="177" s="1"/>
  <c r="N5" i="178"/>
  <c r="M6" i="100"/>
  <c r="M26" i="100" l="1"/>
  <c r="AK13" i="54"/>
  <c r="M27" i="100"/>
  <c r="M6" i="179"/>
  <c r="M6" i="178"/>
  <c r="M6" i="177"/>
  <c r="N5" i="177"/>
  <c r="N5" i="179"/>
  <c r="N6" i="177"/>
  <c r="N6" i="179"/>
  <c r="M5" i="179"/>
  <c r="M5" i="178"/>
  <c r="N6" i="178"/>
  <c r="AK10" i="54"/>
  <c r="AK8" i="54"/>
  <c r="AK19" i="54"/>
  <c r="AK19" i="189" l="1"/>
  <c r="AK19" i="186"/>
  <c r="AK39" i="186" s="1"/>
  <c r="AK19" i="187" s="1"/>
  <c r="AK19" i="157"/>
  <c r="AK19" i="166"/>
  <c r="AK39" i="166" s="1"/>
  <c r="AK19" i="164"/>
  <c r="AK39" i="164" s="1"/>
  <c r="AK19" i="163"/>
  <c r="AK39" i="163" s="1"/>
  <c r="AK18" i="165" s="1"/>
  <c r="AK19" i="145"/>
  <c r="AK39" i="145" s="1"/>
  <c r="AK19" i="126"/>
  <c r="AK39" i="126" s="1"/>
  <c r="AK18" i="144" s="1"/>
  <c r="AK19" i="80"/>
  <c r="AK39" i="80" s="1"/>
  <c r="AK8" i="189"/>
  <c r="AK8" i="186"/>
  <c r="AK28" i="186" s="1"/>
  <c r="AK8" i="187" s="1"/>
  <c r="AK8" i="157"/>
  <c r="AK8" i="166"/>
  <c r="AK28" i="166" s="1"/>
  <c r="AK8" i="164"/>
  <c r="AK28" i="164" s="1"/>
  <c r="AK8" i="163"/>
  <c r="AK28" i="163" s="1"/>
  <c r="AK7" i="165" s="1"/>
  <c r="AK8" i="145"/>
  <c r="AK28" i="145" s="1"/>
  <c r="AK8" i="80"/>
  <c r="AK28" i="80" s="1"/>
  <c r="AK8" i="126"/>
  <c r="AK28" i="126" s="1"/>
  <c r="AK7" i="144" s="1"/>
  <c r="AK10" i="189"/>
  <c r="AK10" i="186"/>
  <c r="AK30" i="186" s="1"/>
  <c r="AK10" i="187" s="1"/>
  <c r="AK10" i="157"/>
  <c r="AK10" i="166"/>
  <c r="AK30" i="166" s="1"/>
  <c r="AK10" i="164"/>
  <c r="AK30" i="164" s="1"/>
  <c r="AK10" i="145"/>
  <c r="AK30" i="145" s="1"/>
  <c r="AK10" i="163"/>
  <c r="AK30" i="163" s="1"/>
  <c r="AK9" i="165" s="1"/>
  <c r="AK10" i="126"/>
  <c r="AK30" i="126" s="1"/>
  <c r="AK9" i="144" s="1"/>
  <c r="AK10" i="80"/>
  <c r="AK30" i="80" s="1"/>
  <c r="AK13" i="189"/>
  <c r="AK13" i="186"/>
  <c r="AK33" i="186" s="1"/>
  <c r="AK13" i="187" s="1"/>
  <c r="AK13" i="157"/>
  <c r="AK13" i="166"/>
  <c r="AK33" i="166" s="1"/>
  <c r="AK13" i="164"/>
  <c r="AK33" i="164" s="1"/>
  <c r="AK13" i="163"/>
  <c r="AK33" i="163" s="1"/>
  <c r="AK12" i="165" s="1"/>
  <c r="AK13" i="145"/>
  <c r="AK33" i="145" s="1"/>
  <c r="AK13" i="80"/>
  <c r="AK33" i="80" s="1"/>
  <c r="AK13" i="126"/>
  <c r="AK33" i="126" s="1"/>
  <c r="AK12" i="144" s="1"/>
  <c r="B33" i="97"/>
  <c r="B33" i="190"/>
  <c r="B39" i="190"/>
  <c r="B39" i="97"/>
  <c r="B28" i="190"/>
  <c r="B28" i="97"/>
  <c r="B30" i="190"/>
  <c r="B30" i="97"/>
  <c r="M8" i="180"/>
  <c r="AK22" i="54"/>
  <c r="AK11" i="54"/>
  <c r="M8" i="100"/>
  <c r="AK20" i="54"/>
  <c r="AK14" i="54"/>
  <c r="AK20" i="189" l="1"/>
  <c r="AK20" i="186"/>
  <c r="AK40" i="186" s="1"/>
  <c r="AK20" i="187" s="1"/>
  <c r="AK20" i="157"/>
  <c r="AK20" i="166"/>
  <c r="AK40" i="166" s="1"/>
  <c r="AK20" i="164"/>
  <c r="AK40" i="164" s="1"/>
  <c r="AK20" i="163"/>
  <c r="AK40" i="163" s="1"/>
  <c r="AK19" i="165" s="1"/>
  <c r="AK20" i="145"/>
  <c r="AK40" i="145" s="1"/>
  <c r="AK20" i="80"/>
  <c r="AK40" i="80" s="1"/>
  <c r="AK20" i="126"/>
  <c r="AK40" i="126" s="1"/>
  <c r="AK19" i="144" s="1"/>
  <c r="AK11" i="189"/>
  <c r="AK11" i="186"/>
  <c r="AK31" i="186" s="1"/>
  <c r="AK11" i="187" s="1"/>
  <c r="AK11" i="166"/>
  <c r="AK31" i="166" s="1"/>
  <c r="AK11" i="157"/>
  <c r="AK11" i="164"/>
  <c r="AK31" i="164" s="1"/>
  <c r="AK11" i="145"/>
  <c r="AK31" i="145" s="1"/>
  <c r="AK11" i="163"/>
  <c r="AK31" i="163" s="1"/>
  <c r="AK10" i="165" s="1"/>
  <c r="AK11" i="80"/>
  <c r="AK31" i="80" s="1"/>
  <c r="AK11" i="126"/>
  <c r="AK31" i="126" s="1"/>
  <c r="AK10" i="144" s="1"/>
  <c r="AK10" i="188"/>
  <c r="AK30" i="157"/>
  <c r="AK39" i="157"/>
  <c r="AK19" i="188"/>
  <c r="AK14" i="189"/>
  <c r="AK14" i="186"/>
  <c r="AK34" i="186" s="1"/>
  <c r="AK14" i="187" s="1"/>
  <c r="AK14" i="166"/>
  <c r="AK34" i="166" s="1"/>
  <c r="AK14" i="157"/>
  <c r="AK14" i="164"/>
  <c r="AK34" i="164" s="1"/>
  <c r="AK14" i="163"/>
  <c r="AK34" i="163" s="1"/>
  <c r="AK13" i="165" s="1"/>
  <c r="AK14" i="145"/>
  <c r="AK34" i="145" s="1"/>
  <c r="AK14" i="80"/>
  <c r="AK34" i="80" s="1"/>
  <c r="AK14" i="126"/>
  <c r="AK34" i="126" s="1"/>
  <c r="AK13" i="144" s="1"/>
  <c r="AK22" i="189"/>
  <c r="AK22" i="157"/>
  <c r="AK22" i="186"/>
  <c r="AK42" i="186" s="1"/>
  <c r="AK22" i="187" s="1"/>
  <c r="AK22" i="166"/>
  <c r="AK42" i="166" s="1"/>
  <c r="AK22" i="164"/>
  <c r="AK42" i="164" s="1"/>
  <c r="AK22" i="145"/>
  <c r="AK42" i="145" s="1"/>
  <c r="AK22" i="163"/>
  <c r="AK42" i="163" s="1"/>
  <c r="AK21" i="165" s="1"/>
  <c r="AK22" i="126"/>
  <c r="AK42" i="126" s="1"/>
  <c r="AK21" i="144" s="1"/>
  <c r="AK22" i="80"/>
  <c r="AK42" i="80" s="1"/>
  <c r="AK8" i="188"/>
  <c r="AK28" i="157"/>
  <c r="AK33" i="157"/>
  <c r="AK13" i="188"/>
  <c r="B40" i="190"/>
  <c r="B40" i="97"/>
  <c r="B31" i="97"/>
  <c r="B31" i="190"/>
  <c r="B34" i="97"/>
  <c r="B34" i="190"/>
  <c r="B42" i="190"/>
  <c r="B42" i="97"/>
  <c r="M9" i="180"/>
  <c r="M11" i="180"/>
  <c r="M20" i="180"/>
  <c r="M14" i="180"/>
  <c r="M11" i="100"/>
  <c r="AK16" i="54"/>
  <c r="M20" i="100"/>
  <c r="M14" i="100"/>
  <c r="M9" i="100"/>
  <c r="M8" i="179"/>
  <c r="M8" i="178"/>
  <c r="M29" i="100"/>
  <c r="M8" i="177"/>
  <c r="AK42" i="157" l="1"/>
  <c r="AK22" i="188"/>
  <c r="AK31" i="157"/>
  <c r="AK11" i="188"/>
  <c r="AK20" i="188"/>
  <c r="AK40" i="157"/>
  <c r="AK16" i="189"/>
  <c r="AK16" i="186"/>
  <c r="AK36" i="186" s="1"/>
  <c r="AK16" i="187" s="1"/>
  <c r="AK16" i="157"/>
  <c r="AK16" i="166"/>
  <c r="AK36" i="166" s="1"/>
  <c r="AK16" i="164"/>
  <c r="AK36" i="164" s="1"/>
  <c r="AK16" i="145"/>
  <c r="AK36" i="145" s="1"/>
  <c r="AK16" i="163"/>
  <c r="AK36" i="163" s="1"/>
  <c r="AK15" i="165" s="1"/>
  <c r="AK16" i="80"/>
  <c r="AK36" i="80" s="1"/>
  <c r="AK16" i="126"/>
  <c r="AK36" i="126" s="1"/>
  <c r="AK15" i="144" s="1"/>
  <c r="AK14" i="188"/>
  <c r="AK34" i="157"/>
  <c r="B36" i="190"/>
  <c r="B36" i="97"/>
  <c r="M21" i="180"/>
  <c r="M12" i="180"/>
  <c r="M23" i="180"/>
  <c r="M15" i="180"/>
  <c r="M23" i="100"/>
  <c r="M15" i="100"/>
  <c r="M12" i="100"/>
  <c r="M9" i="179"/>
  <c r="M9" i="178"/>
  <c r="M9" i="177"/>
  <c r="M30" i="100"/>
  <c r="AK17" i="54"/>
  <c r="M21" i="100"/>
  <c r="M14" i="179"/>
  <c r="M14" i="178"/>
  <c r="M35" i="100"/>
  <c r="M14" i="177"/>
  <c r="M20" i="179"/>
  <c r="M20" i="178"/>
  <c r="M20" i="177"/>
  <c r="M41" i="100"/>
  <c r="M11" i="178"/>
  <c r="M32" i="100"/>
  <c r="M11" i="177"/>
  <c r="M11" i="179"/>
  <c r="AK17" i="189" l="1"/>
  <c r="AK17" i="186"/>
  <c r="AK37" i="186" s="1"/>
  <c r="AK17" i="187" s="1"/>
  <c r="AK17" i="157"/>
  <c r="AK17" i="166"/>
  <c r="AK37" i="166" s="1"/>
  <c r="AK17" i="164"/>
  <c r="AK37" i="164" s="1"/>
  <c r="AK17" i="145"/>
  <c r="AK37" i="145" s="1"/>
  <c r="AK17" i="163"/>
  <c r="AK37" i="163" s="1"/>
  <c r="AK16" i="165" s="1"/>
  <c r="AK17" i="126"/>
  <c r="AK37" i="126" s="1"/>
  <c r="AK16" i="144" s="1"/>
  <c r="AK17" i="80"/>
  <c r="AK37" i="80" s="1"/>
  <c r="AK36" i="157"/>
  <c r="AK16" i="188"/>
  <c r="B37" i="190"/>
  <c r="B37" i="97"/>
  <c r="M17" i="180"/>
  <c r="M17" i="100"/>
  <c r="M33" i="100"/>
  <c r="M12" i="179"/>
  <c r="M12" i="178"/>
  <c r="M12" i="177"/>
  <c r="M23" i="178"/>
  <c r="M23" i="179"/>
  <c r="M44" i="100"/>
  <c r="M23" i="177"/>
  <c r="M21" i="179"/>
  <c r="M21" i="178"/>
  <c r="M42" i="100"/>
  <c r="M21" i="177"/>
  <c r="M15" i="179"/>
  <c r="M15" i="178"/>
  <c r="M15" i="177"/>
  <c r="M36" i="100"/>
  <c r="AK37" i="157" l="1"/>
  <c r="AK17" i="188"/>
  <c r="M18" i="180"/>
  <c r="M17" i="178"/>
  <c r="M17" i="179"/>
  <c r="M17" i="177"/>
  <c r="M38" i="100"/>
  <c r="M18" i="100"/>
  <c r="AS8" i="54"/>
  <c r="AQ13" i="54"/>
  <c r="AM8" i="54"/>
  <c r="AM19" i="54"/>
  <c r="AM13" i="54"/>
  <c r="AM10" i="54"/>
  <c r="AS10" i="54"/>
  <c r="AQ8" i="54"/>
  <c r="AQ10" i="54"/>
  <c r="AS19" i="54"/>
  <c r="AS13" i="54"/>
  <c r="AQ19" i="54"/>
  <c r="AS13" i="189" l="1"/>
  <c r="AS13" i="186"/>
  <c r="AS33" i="186" s="1"/>
  <c r="AS13" i="187" s="1"/>
  <c r="AS13" i="157"/>
  <c r="AS13" i="166"/>
  <c r="AS33" i="166" s="1"/>
  <c r="AS13" i="164"/>
  <c r="AS33" i="164" s="1"/>
  <c r="AS13" i="145"/>
  <c r="AS33" i="145" s="1"/>
  <c r="AS13" i="163"/>
  <c r="AS33" i="163" s="1"/>
  <c r="AS12" i="165" s="1"/>
  <c r="AS13" i="80"/>
  <c r="AS33" i="80" s="1"/>
  <c r="AS13" i="126"/>
  <c r="AS33" i="126" s="1"/>
  <c r="AS12" i="144" s="1"/>
  <c r="AS10" i="189"/>
  <c r="AS10" i="186"/>
  <c r="AS30" i="186" s="1"/>
  <c r="AS10" i="187" s="1"/>
  <c r="AS10" i="157"/>
  <c r="AS10" i="166"/>
  <c r="AS30" i="166" s="1"/>
  <c r="AS10" i="164"/>
  <c r="AS30" i="164" s="1"/>
  <c r="AS10" i="163"/>
  <c r="AS30" i="163" s="1"/>
  <c r="AS9" i="165" s="1"/>
  <c r="AS10" i="145"/>
  <c r="AS30" i="145" s="1"/>
  <c r="AS10" i="126"/>
  <c r="AS30" i="126" s="1"/>
  <c r="AS9" i="144" s="1"/>
  <c r="AS10" i="80"/>
  <c r="AS30" i="80" s="1"/>
  <c r="AM8" i="189"/>
  <c r="AM8" i="186"/>
  <c r="AM28" i="186" s="1"/>
  <c r="AM8" i="187" s="1"/>
  <c r="AM8" i="157"/>
  <c r="AM8" i="166"/>
  <c r="AM28" i="166" s="1"/>
  <c r="AM8" i="163"/>
  <c r="AM28" i="163" s="1"/>
  <c r="AM7" i="165" s="1"/>
  <c r="AM8" i="164"/>
  <c r="AM28" i="164" s="1"/>
  <c r="AM8" i="145"/>
  <c r="AM28" i="145" s="1"/>
  <c r="AM8" i="126"/>
  <c r="AM28" i="126" s="1"/>
  <c r="AM7" i="144" s="1"/>
  <c r="AM8" i="80"/>
  <c r="AM28" i="80" s="1"/>
  <c r="AS19" i="189"/>
  <c r="AS19" i="186"/>
  <c r="AS39" i="186" s="1"/>
  <c r="AS19" i="187" s="1"/>
  <c r="AS19" i="157"/>
  <c r="AS19" i="166"/>
  <c r="AS39" i="166" s="1"/>
  <c r="AS19" i="164"/>
  <c r="AS39" i="164" s="1"/>
  <c r="AS19" i="145"/>
  <c r="AS39" i="145" s="1"/>
  <c r="AS19" i="163"/>
  <c r="AS39" i="163" s="1"/>
  <c r="AS18" i="165" s="1"/>
  <c r="AS19" i="80"/>
  <c r="AS39" i="80" s="1"/>
  <c r="AS19" i="126"/>
  <c r="AS39" i="126" s="1"/>
  <c r="AS18" i="144" s="1"/>
  <c r="AM10" i="189"/>
  <c r="AM10" i="186"/>
  <c r="AM30" i="186" s="1"/>
  <c r="AM10" i="187" s="1"/>
  <c r="AM10" i="157"/>
  <c r="AM10" i="166"/>
  <c r="AM30" i="166" s="1"/>
  <c r="AM10" i="163"/>
  <c r="AM30" i="163" s="1"/>
  <c r="AM9" i="165" s="1"/>
  <c r="AM10" i="164"/>
  <c r="AM30" i="164" s="1"/>
  <c r="AM10" i="126"/>
  <c r="AM30" i="126" s="1"/>
  <c r="AM9" i="144" s="1"/>
  <c r="AM10" i="80"/>
  <c r="AM30" i="80" s="1"/>
  <c r="AM10" i="145"/>
  <c r="AM30" i="145" s="1"/>
  <c r="AQ13" i="189"/>
  <c r="AQ13" i="186"/>
  <c r="AQ33" i="186" s="1"/>
  <c r="AQ13" i="187" s="1"/>
  <c r="AQ13" i="157"/>
  <c r="AQ13" i="166"/>
  <c r="AQ33" i="166" s="1"/>
  <c r="AQ13" i="163"/>
  <c r="AQ33" i="163" s="1"/>
  <c r="AQ12" i="165" s="1"/>
  <c r="AQ13" i="164"/>
  <c r="AQ33" i="164" s="1"/>
  <c r="AQ13" i="145"/>
  <c r="AQ33" i="145" s="1"/>
  <c r="AQ13" i="126"/>
  <c r="AQ33" i="126" s="1"/>
  <c r="AQ12" i="144" s="1"/>
  <c r="AQ13" i="80"/>
  <c r="AQ33" i="80" s="1"/>
  <c r="AQ10" i="189"/>
  <c r="AQ10" i="186"/>
  <c r="AQ30" i="186" s="1"/>
  <c r="AQ10" i="187" s="1"/>
  <c r="AQ10" i="157"/>
  <c r="AQ10" i="166"/>
  <c r="AQ30" i="166" s="1"/>
  <c r="AQ10" i="163"/>
  <c r="AQ30" i="163" s="1"/>
  <c r="AQ9" i="165" s="1"/>
  <c r="AQ10" i="164"/>
  <c r="AQ30" i="164" s="1"/>
  <c r="AQ10" i="145"/>
  <c r="AQ30" i="145" s="1"/>
  <c r="AQ10" i="126"/>
  <c r="AQ30" i="126" s="1"/>
  <c r="AQ9" i="144" s="1"/>
  <c r="AQ10" i="80"/>
  <c r="AQ30" i="80" s="1"/>
  <c r="AM13" i="189"/>
  <c r="AM13" i="186"/>
  <c r="AM33" i="186" s="1"/>
  <c r="AM13" i="187" s="1"/>
  <c r="AM13" i="157"/>
  <c r="AM13" i="166"/>
  <c r="AM33" i="166" s="1"/>
  <c r="AM13" i="163"/>
  <c r="AM33" i="163" s="1"/>
  <c r="AM12" i="165" s="1"/>
  <c r="AM13" i="164"/>
  <c r="AM33" i="164" s="1"/>
  <c r="AM13" i="126"/>
  <c r="AM33" i="126" s="1"/>
  <c r="AM12" i="144" s="1"/>
  <c r="AM13" i="80"/>
  <c r="AM33" i="80" s="1"/>
  <c r="AM13" i="145"/>
  <c r="AM33" i="145" s="1"/>
  <c r="AS8" i="189"/>
  <c r="AS8" i="186"/>
  <c r="AS28" i="186" s="1"/>
  <c r="AS8" i="187" s="1"/>
  <c r="AS8" i="157"/>
  <c r="AS8" i="166"/>
  <c r="AS28" i="166" s="1"/>
  <c r="AS8" i="164"/>
  <c r="AS28" i="164" s="1"/>
  <c r="AS8" i="145"/>
  <c r="AS28" i="145" s="1"/>
  <c r="AS8" i="163"/>
  <c r="AS28" i="163" s="1"/>
  <c r="AS7" i="165" s="1"/>
  <c r="AS8" i="80"/>
  <c r="AS28" i="80" s="1"/>
  <c r="AS8" i="126"/>
  <c r="AS28" i="126" s="1"/>
  <c r="AS7" i="144" s="1"/>
  <c r="AQ19" i="189"/>
  <c r="AQ19" i="186"/>
  <c r="AQ39" i="186" s="1"/>
  <c r="AQ19" i="187" s="1"/>
  <c r="AQ19" i="157"/>
  <c r="AQ19" i="166"/>
  <c r="AQ39" i="166" s="1"/>
  <c r="AQ19" i="163"/>
  <c r="AQ39" i="163" s="1"/>
  <c r="AQ18" i="165" s="1"/>
  <c r="AQ19" i="164"/>
  <c r="AQ39" i="164" s="1"/>
  <c r="AQ19" i="145"/>
  <c r="AQ39" i="145" s="1"/>
  <c r="AQ19" i="126"/>
  <c r="AQ39" i="126" s="1"/>
  <c r="AQ18" i="144" s="1"/>
  <c r="AQ19" i="80"/>
  <c r="AQ39" i="80" s="1"/>
  <c r="AQ8" i="189"/>
  <c r="AQ8" i="186"/>
  <c r="AQ28" i="186" s="1"/>
  <c r="AQ8" i="187" s="1"/>
  <c r="AQ8" i="157"/>
  <c r="AQ8" i="166"/>
  <c r="AQ28" i="166" s="1"/>
  <c r="AQ8" i="163"/>
  <c r="AQ28" i="163" s="1"/>
  <c r="AQ7" i="165" s="1"/>
  <c r="AQ8" i="164"/>
  <c r="AQ28" i="164" s="1"/>
  <c r="AQ8" i="126"/>
  <c r="AQ28" i="126" s="1"/>
  <c r="AQ7" i="144" s="1"/>
  <c r="AQ8" i="80"/>
  <c r="AQ28" i="80" s="1"/>
  <c r="AQ8" i="145"/>
  <c r="AQ28" i="145" s="1"/>
  <c r="AM19" i="189"/>
  <c r="AM19" i="186"/>
  <c r="AM39" i="186" s="1"/>
  <c r="AM19" i="187" s="1"/>
  <c r="AM19" i="157"/>
  <c r="AM19" i="163"/>
  <c r="AM39" i="163" s="1"/>
  <c r="AM18" i="165" s="1"/>
  <c r="AM19" i="164"/>
  <c r="AM39" i="164" s="1"/>
  <c r="AM19" i="166"/>
  <c r="AM39" i="166" s="1"/>
  <c r="AM19" i="126"/>
  <c r="AM39" i="126" s="1"/>
  <c r="AM18" i="144" s="1"/>
  <c r="AM19" i="145"/>
  <c r="AM39" i="145" s="1"/>
  <c r="AM19" i="80"/>
  <c r="AM39" i="80" s="1"/>
  <c r="G8" i="97"/>
  <c r="G28" i="97" s="1"/>
  <c r="G8" i="190"/>
  <c r="G28" i="190" s="1"/>
  <c r="I10" i="190"/>
  <c r="I30" i="190" s="1"/>
  <c r="I10" i="97"/>
  <c r="I30" i="97" s="1"/>
  <c r="C10" i="97"/>
  <c r="C30" i="97" s="1"/>
  <c r="C10" i="190"/>
  <c r="C30" i="190" s="1"/>
  <c r="C13" i="190"/>
  <c r="C33" i="190" s="1"/>
  <c r="C13" i="97"/>
  <c r="C33" i="97" s="1"/>
  <c r="G19" i="190"/>
  <c r="G39" i="190" s="1"/>
  <c r="G19" i="97"/>
  <c r="G39" i="97" s="1"/>
  <c r="C19" i="97"/>
  <c r="C39" i="97" s="1"/>
  <c r="C19" i="190"/>
  <c r="C39" i="190" s="1"/>
  <c r="I13" i="190"/>
  <c r="I33" i="190" s="1"/>
  <c r="I13" i="97"/>
  <c r="I33" i="97" s="1"/>
  <c r="C8" i="190"/>
  <c r="C28" i="190" s="1"/>
  <c r="C8" i="97"/>
  <c r="C28" i="97" s="1"/>
  <c r="I19" i="97"/>
  <c r="I39" i="97" s="1"/>
  <c r="I19" i="190"/>
  <c r="I39" i="190" s="1"/>
  <c r="G13" i="97"/>
  <c r="G33" i="97" s="1"/>
  <c r="G13" i="190"/>
  <c r="G33" i="190" s="1"/>
  <c r="G10" i="97"/>
  <c r="G30" i="97" s="1"/>
  <c r="G10" i="190"/>
  <c r="G30" i="190" s="1"/>
  <c r="I8" i="190"/>
  <c r="I28" i="190" s="1"/>
  <c r="I8" i="97"/>
  <c r="I28" i="97" s="1"/>
  <c r="M39" i="100"/>
  <c r="M18" i="179"/>
  <c r="M18" i="178"/>
  <c r="M18" i="177"/>
  <c r="AQ11" i="54"/>
  <c r="AM14" i="54"/>
  <c r="AM11" i="54"/>
  <c r="AQ20" i="54"/>
  <c r="AQ22" i="54"/>
  <c r="AM20" i="54"/>
  <c r="AM22" i="54"/>
  <c r="AQ14" i="54"/>
  <c r="AS22" i="54"/>
  <c r="AS20" i="54"/>
  <c r="AS14" i="54"/>
  <c r="AS11" i="54"/>
  <c r="AQ20" i="189" l="1"/>
  <c r="AQ20" i="157"/>
  <c r="AQ20" i="186"/>
  <c r="AQ40" i="186" s="1"/>
  <c r="AQ20" i="187" s="1"/>
  <c r="AQ20" i="166"/>
  <c r="AQ40" i="166" s="1"/>
  <c r="AQ20" i="163"/>
  <c r="AQ40" i="163" s="1"/>
  <c r="AQ19" i="165" s="1"/>
  <c r="AQ20" i="164"/>
  <c r="AQ40" i="164" s="1"/>
  <c r="AQ20" i="126"/>
  <c r="AQ40" i="126" s="1"/>
  <c r="AQ19" i="144" s="1"/>
  <c r="AQ20" i="145"/>
  <c r="AQ40" i="145" s="1"/>
  <c r="AQ20" i="80"/>
  <c r="AQ40" i="80" s="1"/>
  <c r="AQ28" i="157"/>
  <c r="AQ8" i="188"/>
  <c r="AS28" i="157"/>
  <c r="AS8" i="188"/>
  <c r="AQ30" i="157"/>
  <c r="AQ10" i="188"/>
  <c r="AM10" i="188"/>
  <c r="AM30" i="157"/>
  <c r="AM8" i="188"/>
  <c r="AM28" i="157"/>
  <c r="AS14" i="189"/>
  <c r="AS14" i="186"/>
  <c r="AS34" i="186" s="1"/>
  <c r="AS14" i="187" s="1"/>
  <c r="AS14" i="166"/>
  <c r="AS34" i="166" s="1"/>
  <c r="AS14" i="157"/>
  <c r="AS14" i="164"/>
  <c r="AS34" i="164" s="1"/>
  <c r="AS14" i="145"/>
  <c r="AS34" i="145" s="1"/>
  <c r="AS14" i="163"/>
  <c r="AS34" i="163" s="1"/>
  <c r="AS13" i="165" s="1"/>
  <c r="AS14" i="80"/>
  <c r="AS34" i="80" s="1"/>
  <c r="AS14" i="126"/>
  <c r="AS34" i="126" s="1"/>
  <c r="AS13" i="144" s="1"/>
  <c r="AM22" i="189"/>
  <c r="AM22" i="186"/>
  <c r="AM42" i="186" s="1"/>
  <c r="AM22" i="187" s="1"/>
  <c r="AM22" i="157"/>
  <c r="AM22" i="166"/>
  <c r="AM42" i="166" s="1"/>
  <c r="AM22" i="163"/>
  <c r="AM42" i="163" s="1"/>
  <c r="AM21" i="165" s="1"/>
  <c r="AM22" i="164"/>
  <c r="AM42" i="164" s="1"/>
  <c r="AM22" i="126"/>
  <c r="AM42" i="126" s="1"/>
  <c r="AM21" i="144" s="1"/>
  <c r="AM22" i="145"/>
  <c r="AM42" i="145" s="1"/>
  <c r="AM22" i="80"/>
  <c r="AM42" i="80" s="1"/>
  <c r="AM11" i="189"/>
  <c r="AM11" i="186"/>
  <c r="AM31" i="186" s="1"/>
  <c r="AM11" i="187" s="1"/>
  <c r="AM11" i="157"/>
  <c r="AM11" i="166"/>
  <c r="AM31" i="166" s="1"/>
  <c r="AM11" i="163"/>
  <c r="AM31" i="163" s="1"/>
  <c r="AM10" i="165" s="1"/>
  <c r="AM11" i="164"/>
  <c r="AM31" i="164" s="1"/>
  <c r="AM11" i="80"/>
  <c r="AM31" i="80" s="1"/>
  <c r="AM11" i="145"/>
  <c r="AM31" i="145" s="1"/>
  <c r="AM11" i="126"/>
  <c r="AM31" i="126" s="1"/>
  <c r="AM10" i="144" s="1"/>
  <c r="AS33" i="157"/>
  <c r="AS13" i="188"/>
  <c r="AS11" i="189"/>
  <c r="AS11" i="157"/>
  <c r="AS11" i="186"/>
  <c r="AS31" i="186" s="1"/>
  <c r="AS11" i="187" s="1"/>
  <c r="AS11" i="166"/>
  <c r="AS31" i="166" s="1"/>
  <c r="AS11" i="164"/>
  <c r="AS31" i="164" s="1"/>
  <c r="AS11" i="163"/>
  <c r="AS31" i="163" s="1"/>
  <c r="AS10" i="165" s="1"/>
  <c r="AS11" i="145"/>
  <c r="AS31" i="145" s="1"/>
  <c r="AS11" i="80"/>
  <c r="AS31" i="80" s="1"/>
  <c r="AS11" i="126"/>
  <c r="AS31" i="126" s="1"/>
  <c r="AS10" i="144" s="1"/>
  <c r="AQ14" i="189"/>
  <c r="AQ14" i="186"/>
  <c r="AQ34" i="186" s="1"/>
  <c r="AQ14" i="187" s="1"/>
  <c r="AQ14" i="157"/>
  <c r="AQ14" i="166"/>
  <c r="AQ34" i="166" s="1"/>
  <c r="AQ14" i="163"/>
  <c r="AQ34" i="163" s="1"/>
  <c r="AQ13" i="165" s="1"/>
  <c r="AQ14" i="164"/>
  <c r="AQ34" i="164" s="1"/>
  <c r="AQ14" i="126"/>
  <c r="AQ34" i="126" s="1"/>
  <c r="AQ13" i="144" s="1"/>
  <c r="AQ14" i="80"/>
  <c r="AQ34" i="80" s="1"/>
  <c r="AQ14" i="145"/>
  <c r="AQ34" i="145" s="1"/>
  <c r="AS20" i="189"/>
  <c r="AS20" i="186"/>
  <c r="AS40" i="186" s="1"/>
  <c r="AS20" i="187" s="1"/>
  <c r="AS20" i="166"/>
  <c r="AS40" i="166" s="1"/>
  <c r="AS20" i="157"/>
  <c r="AS20" i="164"/>
  <c r="AS40" i="164" s="1"/>
  <c r="AS20" i="145"/>
  <c r="AS40" i="145" s="1"/>
  <c r="AS20" i="163"/>
  <c r="AS40" i="163" s="1"/>
  <c r="AS19" i="165" s="1"/>
  <c r="AS20" i="80"/>
  <c r="AS40" i="80" s="1"/>
  <c r="AS20" i="126"/>
  <c r="AS40" i="126" s="1"/>
  <c r="AS19" i="144" s="1"/>
  <c r="AM20" i="189"/>
  <c r="AM20" i="157"/>
  <c r="AM20" i="186"/>
  <c r="AM40" i="186" s="1"/>
  <c r="AM20" i="187" s="1"/>
  <c r="AM20" i="166"/>
  <c r="AM40" i="166" s="1"/>
  <c r="AM20" i="163"/>
  <c r="AM40" i="163" s="1"/>
  <c r="AM19" i="165" s="1"/>
  <c r="AM20" i="164"/>
  <c r="AM40" i="164" s="1"/>
  <c r="AM20" i="145"/>
  <c r="AM40" i="145" s="1"/>
  <c r="AM20" i="126"/>
  <c r="AM40" i="126" s="1"/>
  <c r="AM19" i="144" s="1"/>
  <c r="AM20" i="80"/>
  <c r="AM40" i="80" s="1"/>
  <c r="AM14" i="189"/>
  <c r="AM14" i="157"/>
  <c r="AM14" i="186"/>
  <c r="AM34" i="186" s="1"/>
  <c r="AM14" i="187" s="1"/>
  <c r="AM14" i="166"/>
  <c r="AM34" i="166" s="1"/>
  <c r="AM14" i="163"/>
  <c r="AM34" i="163" s="1"/>
  <c r="AM13" i="165" s="1"/>
  <c r="AM14" i="164"/>
  <c r="AM34" i="164" s="1"/>
  <c r="AM14" i="145"/>
  <c r="AM34" i="145" s="1"/>
  <c r="AM14" i="126"/>
  <c r="AM34" i="126" s="1"/>
  <c r="AM13" i="144" s="1"/>
  <c r="AM14" i="80"/>
  <c r="AM34" i="80" s="1"/>
  <c r="AS22" i="189"/>
  <c r="AS22" i="157"/>
  <c r="AS22" i="186"/>
  <c r="AS42" i="186" s="1"/>
  <c r="AS22" i="187" s="1"/>
  <c r="AS22" i="166"/>
  <c r="AS42" i="166" s="1"/>
  <c r="AS22" i="164"/>
  <c r="AS42" i="164" s="1"/>
  <c r="AS22" i="163"/>
  <c r="AS42" i="163" s="1"/>
  <c r="AS21" i="165" s="1"/>
  <c r="AS22" i="145"/>
  <c r="AS42" i="145" s="1"/>
  <c r="AS22" i="126"/>
  <c r="AS42" i="126" s="1"/>
  <c r="AS21" i="144" s="1"/>
  <c r="AS22" i="80"/>
  <c r="AS42" i="80" s="1"/>
  <c r="AQ22" i="189"/>
  <c r="AQ22" i="186"/>
  <c r="AQ42" i="186" s="1"/>
  <c r="AQ22" i="187" s="1"/>
  <c r="AQ22" i="157"/>
  <c r="AQ22" i="166"/>
  <c r="AQ42" i="166" s="1"/>
  <c r="AQ22" i="163"/>
  <c r="AQ42" i="163" s="1"/>
  <c r="AQ21" i="165" s="1"/>
  <c r="AQ22" i="164"/>
  <c r="AQ42" i="164" s="1"/>
  <c r="AQ22" i="145"/>
  <c r="AQ42" i="145" s="1"/>
  <c r="AQ22" i="126"/>
  <c r="AQ42" i="126" s="1"/>
  <c r="AQ21" i="144" s="1"/>
  <c r="AQ22" i="80"/>
  <c r="AQ42" i="80" s="1"/>
  <c r="AQ11" i="189"/>
  <c r="AQ11" i="186"/>
  <c r="AQ31" i="186" s="1"/>
  <c r="AQ11" i="187" s="1"/>
  <c r="AQ11" i="157"/>
  <c r="AQ11" i="166"/>
  <c r="AQ31" i="166" s="1"/>
  <c r="AQ11" i="163"/>
  <c r="AQ31" i="163" s="1"/>
  <c r="AQ10" i="165" s="1"/>
  <c r="AQ11" i="164"/>
  <c r="AQ31" i="164" s="1"/>
  <c r="AQ11" i="80"/>
  <c r="AQ31" i="80" s="1"/>
  <c r="AQ11" i="126"/>
  <c r="AQ31" i="126" s="1"/>
  <c r="AQ10" i="144" s="1"/>
  <c r="AQ11" i="145"/>
  <c r="AQ31" i="145" s="1"/>
  <c r="AM19" i="188"/>
  <c r="AM39" i="157"/>
  <c r="AQ19" i="188"/>
  <c r="AQ39" i="157"/>
  <c r="AM13" i="188"/>
  <c r="AM33" i="157"/>
  <c r="AQ13" i="188"/>
  <c r="AQ33" i="157"/>
  <c r="AS19" i="188"/>
  <c r="AS39" i="157"/>
  <c r="AS30" i="157"/>
  <c r="AS10" i="188"/>
  <c r="I11" i="190"/>
  <c r="I31" i="190" s="1"/>
  <c r="I11" i="97"/>
  <c r="I31" i="97" s="1"/>
  <c r="I14" i="190"/>
  <c r="I34" i="190" s="1"/>
  <c r="I14" i="97"/>
  <c r="I34" i="97" s="1"/>
  <c r="C11" i="190"/>
  <c r="C31" i="190" s="1"/>
  <c r="C11" i="97"/>
  <c r="C31" i="97" s="1"/>
  <c r="I20" i="190"/>
  <c r="I40" i="190" s="1"/>
  <c r="I20" i="97"/>
  <c r="I40" i="97" s="1"/>
  <c r="I22" i="190"/>
  <c r="I42" i="190" s="1"/>
  <c r="I22" i="97"/>
  <c r="I42" i="97" s="1"/>
  <c r="G11" i="190"/>
  <c r="G31" i="190" s="1"/>
  <c r="G11" i="97"/>
  <c r="G31" i="97" s="1"/>
  <c r="C22" i="97"/>
  <c r="C42" i="97" s="1"/>
  <c r="C22" i="190"/>
  <c r="C42" i="190" s="1"/>
  <c r="G20" i="97"/>
  <c r="G40" i="97" s="1"/>
  <c r="G20" i="190"/>
  <c r="G40" i="190" s="1"/>
  <c r="C14" i="190"/>
  <c r="C34" i="190" s="1"/>
  <c r="C14" i="97"/>
  <c r="C34" i="97" s="1"/>
  <c r="G14" i="190"/>
  <c r="G34" i="190" s="1"/>
  <c r="G14" i="97"/>
  <c r="G34" i="97" s="1"/>
  <c r="C20" i="190"/>
  <c r="C40" i="190" s="1"/>
  <c r="C20" i="97"/>
  <c r="C40" i="97" s="1"/>
  <c r="G22" i="190"/>
  <c r="G42" i="190" s="1"/>
  <c r="G22" i="97"/>
  <c r="G42" i="97" s="1"/>
  <c r="AQ16" i="54"/>
  <c r="AM16" i="54"/>
  <c r="AS16" i="54"/>
  <c r="K8" i="54"/>
  <c r="K19" i="54"/>
  <c r="K13" i="54"/>
  <c r="K10" i="54"/>
  <c r="K8" i="189" l="1"/>
  <c r="K8" i="186"/>
  <c r="K28" i="186" s="1"/>
  <c r="K8" i="187" s="1"/>
  <c r="K8" i="157"/>
  <c r="K8" i="166"/>
  <c r="K28" i="166" s="1"/>
  <c r="K8" i="163"/>
  <c r="K28" i="163" s="1"/>
  <c r="K7" i="165" s="1"/>
  <c r="K8" i="164"/>
  <c r="K28" i="164" s="1"/>
  <c r="K8" i="126"/>
  <c r="K28" i="126" s="1"/>
  <c r="K7" i="144" s="1"/>
  <c r="K8" i="80"/>
  <c r="K28" i="80" s="1"/>
  <c r="K8" i="145"/>
  <c r="K28" i="145" s="1"/>
  <c r="AM40" i="157"/>
  <c r="AM20" i="188"/>
  <c r="K10" i="189"/>
  <c r="K10" i="186"/>
  <c r="K30" i="186" s="1"/>
  <c r="K10" i="187" s="1"/>
  <c r="K10" i="157"/>
  <c r="K10" i="166"/>
  <c r="K30" i="166" s="1"/>
  <c r="K10" i="163"/>
  <c r="K30" i="163" s="1"/>
  <c r="K9" i="165" s="1"/>
  <c r="K10" i="164"/>
  <c r="K30" i="164" s="1"/>
  <c r="K10" i="145"/>
  <c r="K30" i="145" s="1"/>
  <c r="K10" i="126"/>
  <c r="K30" i="126" s="1"/>
  <c r="K9" i="144" s="1"/>
  <c r="K10" i="80"/>
  <c r="K30" i="80" s="1"/>
  <c r="AS16" i="189"/>
  <c r="AS16" i="186"/>
  <c r="AS36" i="186" s="1"/>
  <c r="AS16" i="187" s="1"/>
  <c r="AS16" i="157"/>
  <c r="AS16" i="166"/>
  <c r="AS36" i="166" s="1"/>
  <c r="AS16" i="164"/>
  <c r="AS36" i="164" s="1"/>
  <c r="AS16" i="163"/>
  <c r="AS36" i="163" s="1"/>
  <c r="AS15" i="165" s="1"/>
  <c r="AS16" i="145"/>
  <c r="AS36" i="145" s="1"/>
  <c r="AS16" i="126"/>
  <c r="AS36" i="126" s="1"/>
  <c r="AS15" i="144" s="1"/>
  <c r="AS16" i="80"/>
  <c r="AS36" i="80" s="1"/>
  <c r="AQ22" i="188"/>
  <c r="AQ42" i="157"/>
  <c r="AQ11" i="188"/>
  <c r="AQ31" i="157"/>
  <c r="AM14" i="188"/>
  <c r="AM34" i="157"/>
  <c r="AS31" i="157"/>
  <c r="AS11" i="188"/>
  <c r="AQ40" i="157"/>
  <c r="AQ20" i="188"/>
  <c r="AS42" i="157"/>
  <c r="AS22" i="188"/>
  <c r="AM31" i="157"/>
  <c r="AM11" i="188"/>
  <c r="K13" i="189"/>
  <c r="K13" i="186"/>
  <c r="K33" i="186" s="1"/>
  <c r="K13" i="187" s="1"/>
  <c r="K13" i="157"/>
  <c r="K13" i="166"/>
  <c r="K33" i="166" s="1"/>
  <c r="K13" i="163"/>
  <c r="K33" i="163" s="1"/>
  <c r="K12" i="165" s="1"/>
  <c r="K13" i="164"/>
  <c r="K33" i="164" s="1"/>
  <c r="K13" i="145"/>
  <c r="K33" i="145" s="1"/>
  <c r="K13" i="126"/>
  <c r="K33" i="126" s="1"/>
  <c r="K12" i="144" s="1"/>
  <c r="K13" i="80"/>
  <c r="K33" i="80" s="1"/>
  <c r="AM16" i="189"/>
  <c r="AM16" i="186"/>
  <c r="AM36" i="186" s="1"/>
  <c r="AM16" i="187" s="1"/>
  <c r="AM16" i="157"/>
  <c r="AM16" i="163"/>
  <c r="AM36" i="163" s="1"/>
  <c r="AM15" i="165" s="1"/>
  <c r="AM16" i="166"/>
  <c r="AM36" i="166" s="1"/>
  <c r="AM16" i="164"/>
  <c r="AM36" i="164" s="1"/>
  <c r="AM16" i="126"/>
  <c r="AM36" i="126" s="1"/>
  <c r="AM15" i="144" s="1"/>
  <c r="AM16" i="80"/>
  <c r="AM36" i="80" s="1"/>
  <c r="AM16" i="145"/>
  <c r="AM36" i="145" s="1"/>
  <c r="K19" i="189"/>
  <c r="K19" i="186"/>
  <c r="K39" i="186" s="1"/>
  <c r="K19" i="187" s="1"/>
  <c r="K19" i="157"/>
  <c r="K19" i="166"/>
  <c r="K39" i="166" s="1"/>
  <c r="K19" i="163"/>
  <c r="K39" i="163" s="1"/>
  <c r="K18" i="165" s="1"/>
  <c r="K19" i="164"/>
  <c r="K39" i="164" s="1"/>
  <c r="K19" i="145"/>
  <c r="K39" i="145" s="1"/>
  <c r="K19" i="126"/>
  <c r="K39" i="126" s="1"/>
  <c r="K18" i="144" s="1"/>
  <c r="K19" i="80"/>
  <c r="K39" i="80" s="1"/>
  <c r="AQ16" i="189"/>
  <c r="AQ16" i="186"/>
  <c r="AQ36" i="186" s="1"/>
  <c r="AQ16" i="187" s="1"/>
  <c r="AQ16" i="157"/>
  <c r="AQ16" i="166"/>
  <c r="AQ36" i="166" s="1"/>
  <c r="AQ16" i="163"/>
  <c r="AQ36" i="163" s="1"/>
  <c r="AQ15" i="165" s="1"/>
  <c r="AQ16" i="164"/>
  <c r="AQ36" i="164" s="1"/>
  <c r="AQ16" i="145"/>
  <c r="AQ36" i="145" s="1"/>
  <c r="AQ16" i="126"/>
  <c r="AQ36" i="126" s="1"/>
  <c r="AQ15" i="144" s="1"/>
  <c r="AQ16" i="80"/>
  <c r="AQ36" i="80" s="1"/>
  <c r="AS40" i="157"/>
  <c r="AS20" i="188"/>
  <c r="AQ34" i="157"/>
  <c r="AQ14" i="188"/>
  <c r="AM42" i="157"/>
  <c r="AM22" i="188"/>
  <c r="AS34" i="157"/>
  <c r="AS14" i="188"/>
  <c r="I16" i="97"/>
  <c r="I36" i="97" s="1"/>
  <c r="I16" i="190"/>
  <c r="I36" i="190" s="1"/>
  <c r="C16" i="97"/>
  <c r="C36" i="97" s="1"/>
  <c r="C16" i="190"/>
  <c r="C36" i="190" s="1"/>
  <c r="G16" i="97"/>
  <c r="G36" i="97" s="1"/>
  <c r="G16" i="190"/>
  <c r="G36" i="190" s="1"/>
  <c r="AS17" i="54"/>
  <c r="AM17" i="54"/>
  <c r="AQ17" i="54"/>
  <c r="K11" i="54"/>
  <c r="K14" i="54"/>
  <c r="K20" i="54"/>
  <c r="K22" i="54"/>
  <c r="K11" i="189" l="1"/>
  <c r="K11" i="186"/>
  <c r="K31" i="186" s="1"/>
  <c r="K11" i="187" s="1"/>
  <c r="K11" i="157"/>
  <c r="K11" i="163"/>
  <c r="K31" i="163" s="1"/>
  <c r="K10" i="165" s="1"/>
  <c r="K11" i="164"/>
  <c r="K31" i="164" s="1"/>
  <c r="K11" i="166"/>
  <c r="K31" i="166" s="1"/>
  <c r="K11" i="80"/>
  <c r="K31" i="80" s="1"/>
  <c r="K11" i="126"/>
  <c r="K31" i="126" s="1"/>
  <c r="K10" i="144" s="1"/>
  <c r="K11" i="145"/>
  <c r="K31" i="145" s="1"/>
  <c r="K22" i="189"/>
  <c r="K22" i="186"/>
  <c r="K42" i="186" s="1"/>
  <c r="K22" i="187" s="1"/>
  <c r="K22" i="157"/>
  <c r="K22" i="166"/>
  <c r="K42" i="166" s="1"/>
  <c r="K22" i="163"/>
  <c r="K42" i="163" s="1"/>
  <c r="K21" i="165" s="1"/>
  <c r="K22" i="164"/>
  <c r="K42" i="164" s="1"/>
  <c r="K22" i="145"/>
  <c r="K42" i="145" s="1"/>
  <c r="K22" i="126"/>
  <c r="K42" i="126" s="1"/>
  <c r="K21" i="144" s="1"/>
  <c r="K22" i="80"/>
  <c r="K42" i="80" s="1"/>
  <c r="AM36" i="157"/>
  <c r="AM16" i="188"/>
  <c r="AM17" i="189"/>
  <c r="AM17" i="186"/>
  <c r="AM37" i="186" s="1"/>
  <c r="AM17" i="187" s="1"/>
  <c r="AM17" i="157"/>
  <c r="AM17" i="166"/>
  <c r="AM37" i="166" s="1"/>
  <c r="AM17" i="163"/>
  <c r="AM37" i="163" s="1"/>
  <c r="AM16" i="165" s="1"/>
  <c r="AM17" i="164"/>
  <c r="AM37" i="164" s="1"/>
  <c r="AM17" i="145"/>
  <c r="AM37" i="145" s="1"/>
  <c r="AM17" i="126"/>
  <c r="AM37" i="126" s="1"/>
  <c r="AM16" i="144" s="1"/>
  <c r="AM17" i="80"/>
  <c r="AM37" i="80" s="1"/>
  <c r="K10" i="188"/>
  <c r="K30" i="157"/>
  <c r="K28" i="157"/>
  <c r="K8" i="188"/>
  <c r="AQ17" i="189"/>
  <c r="AQ17" i="157"/>
  <c r="AQ17" i="186"/>
  <c r="AQ37" i="186" s="1"/>
  <c r="AQ17" i="187" s="1"/>
  <c r="AQ17" i="163"/>
  <c r="AQ37" i="163" s="1"/>
  <c r="AQ16" i="165" s="1"/>
  <c r="AQ17" i="166"/>
  <c r="AQ37" i="166" s="1"/>
  <c r="AQ17" i="164"/>
  <c r="AQ37" i="164" s="1"/>
  <c r="AQ17" i="126"/>
  <c r="AQ37" i="126" s="1"/>
  <c r="AQ16" i="144" s="1"/>
  <c r="AQ17" i="145"/>
  <c r="AQ37" i="145" s="1"/>
  <c r="AQ17" i="80"/>
  <c r="AQ37" i="80" s="1"/>
  <c r="AQ16" i="188"/>
  <c r="AQ36" i="157"/>
  <c r="K20" i="189"/>
  <c r="K20" i="157"/>
  <c r="K20" i="186"/>
  <c r="K40" i="186" s="1"/>
  <c r="K20" i="187" s="1"/>
  <c r="K20" i="166"/>
  <c r="K40" i="166" s="1"/>
  <c r="K20" i="163"/>
  <c r="K40" i="163" s="1"/>
  <c r="K19" i="165" s="1"/>
  <c r="K20" i="164"/>
  <c r="K40" i="164" s="1"/>
  <c r="K20" i="126"/>
  <c r="K40" i="126" s="1"/>
  <c r="K19" i="144" s="1"/>
  <c r="K20" i="145"/>
  <c r="K40" i="145" s="1"/>
  <c r="K20" i="80"/>
  <c r="K40" i="80" s="1"/>
  <c r="K14" i="189"/>
  <c r="K14" i="186"/>
  <c r="K34" i="186" s="1"/>
  <c r="K14" i="187" s="1"/>
  <c r="K14" i="157"/>
  <c r="K14" i="166"/>
  <c r="K34" i="166" s="1"/>
  <c r="K14" i="163"/>
  <c r="K34" i="163" s="1"/>
  <c r="K13" i="165" s="1"/>
  <c r="K14" i="164"/>
  <c r="K34" i="164" s="1"/>
  <c r="K14" i="126"/>
  <c r="K34" i="126" s="1"/>
  <c r="K13" i="144" s="1"/>
  <c r="K14" i="80"/>
  <c r="K34" i="80" s="1"/>
  <c r="K14" i="145"/>
  <c r="K34" i="145" s="1"/>
  <c r="AS17" i="189"/>
  <c r="AS17" i="186"/>
  <c r="AS37" i="186" s="1"/>
  <c r="AS17" i="187" s="1"/>
  <c r="AS17" i="157"/>
  <c r="AS17" i="166"/>
  <c r="AS37" i="166" s="1"/>
  <c r="AS17" i="164"/>
  <c r="AS37" i="164" s="1"/>
  <c r="AS17" i="163"/>
  <c r="AS37" i="163" s="1"/>
  <c r="AS16" i="165" s="1"/>
  <c r="AS17" i="145"/>
  <c r="AS37" i="145" s="1"/>
  <c r="AS17" i="126"/>
  <c r="AS37" i="126" s="1"/>
  <c r="AS16" i="144" s="1"/>
  <c r="AS17" i="80"/>
  <c r="AS37" i="80" s="1"/>
  <c r="K19" i="188"/>
  <c r="K39" i="157"/>
  <c r="K13" i="188"/>
  <c r="K33" i="157"/>
  <c r="AS16" i="188"/>
  <c r="AS36" i="157"/>
  <c r="G17" i="190"/>
  <c r="G37" i="190" s="1"/>
  <c r="G17" i="97"/>
  <c r="G37" i="97" s="1"/>
  <c r="C17" i="190"/>
  <c r="C37" i="190" s="1"/>
  <c r="C17" i="97"/>
  <c r="C37" i="97" s="1"/>
  <c r="I17" i="97"/>
  <c r="I37" i="97" s="1"/>
  <c r="I17" i="190"/>
  <c r="I37" i="190" s="1"/>
  <c r="N8" i="100"/>
  <c r="N29" i="100" s="1"/>
  <c r="N8" i="180"/>
  <c r="K16" i="54"/>
  <c r="K11" i="188" l="1"/>
  <c r="K31" i="157"/>
  <c r="AS37" i="157"/>
  <c r="AS17" i="188"/>
  <c r="K40" i="157"/>
  <c r="K20" i="188"/>
  <c r="AQ17" i="188"/>
  <c r="AQ37" i="157"/>
  <c r="K16" i="189"/>
  <c r="K16" i="186"/>
  <c r="K36" i="186" s="1"/>
  <c r="K16" i="187" s="1"/>
  <c r="K16" i="157"/>
  <c r="K16" i="166"/>
  <c r="K36" i="166" s="1"/>
  <c r="K16" i="163"/>
  <c r="K36" i="163" s="1"/>
  <c r="K15" i="165" s="1"/>
  <c r="K16" i="164"/>
  <c r="K36" i="164" s="1"/>
  <c r="K16" i="145"/>
  <c r="K36" i="145" s="1"/>
  <c r="K16" i="126"/>
  <c r="K36" i="126" s="1"/>
  <c r="K15" i="144" s="1"/>
  <c r="K16" i="80"/>
  <c r="K36" i="80" s="1"/>
  <c r="K34" i="157"/>
  <c r="K14" i="188"/>
  <c r="AM37" i="157"/>
  <c r="AM17" i="188"/>
  <c r="K22" i="188"/>
  <c r="K42" i="157"/>
  <c r="N14" i="100"/>
  <c r="N35" i="100" s="1"/>
  <c r="N9" i="100"/>
  <c r="N30" i="100" s="1"/>
  <c r="N11" i="100"/>
  <c r="N32" i="100" s="1"/>
  <c r="N20" i="100"/>
  <c r="N41" i="100" s="1"/>
  <c r="N9" i="180"/>
  <c r="N11" i="180"/>
  <c r="N20" i="180"/>
  <c r="N14" i="180"/>
  <c r="N8" i="179"/>
  <c r="N8" i="178"/>
  <c r="N8" i="177"/>
  <c r="K17" i="54"/>
  <c r="N13" i="54"/>
  <c r="N10" i="54"/>
  <c r="N8" i="54"/>
  <c r="N19" i="54"/>
  <c r="N8" i="189" l="1"/>
  <c r="N8" i="186"/>
  <c r="N28" i="186" s="1"/>
  <c r="N8" i="187" s="1"/>
  <c r="N8" i="157"/>
  <c r="N8" i="166"/>
  <c r="N28" i="166" s="1"/>
  <c r="N8" i="163"/>
  <c r="N28" i="163" s="1"/>
  <c r="N7" i="165" s="1"/>
  <c r="N8" i="164"/>
  <c r="N28" i="164" s="1"/>
  <c r="N8" i="145"/>
  <c r="N28" i="145" s="1"/>
  <c r="N8" i="126"/>
  <c r="N28" i="126" s="1"/>
  <c r="N7" i="144" s="1"/>
  <c r="N8" i="80"/>
  <c r="N28" i="80" s="1"/>
  <c r="N10" i="189"/>
  <c r="N10" i="186"/>
  <c r="N30" i="186" s="1"/>
  <c r="N10" i="187" s="1"/>
  <c r="N10" i="157"/>
  <c r="N10" i="166"/>
  <c r="N30" i="166" s="1"/>
  <c r="N10" i="163"/>
  <c r="N30" i="163" s="1"/>
  <c r="N9" i="165" s="1"/>
  <c r="N10" i="164"/>
  <c r="N30" i="164" s="1"/>
  <c r="N10" i="145"/>
  <c r="N30" i="145" s="1"/>
  <c r="N10" i="126"/>
  <c r="N30" i="126" s="1"/>
  <c r="N9" i="144" s="1"/>
  <c r="N10" i="80"/>
  <c r="N30" i="80" s="1"/>
  <c r="N13" i="189"/>
  <c r="N13" i="186"/>
  <c r="N33" i="186" s="1"/>
  <c r="N13" i="187" s="1"/>
  <c r="N13" i="157"/>
  <c r="N13" i="166"/>
  <c r="N33" i="166" s="1"/>
  <c r="N13" i="163"/>
  <c r="N33" i="163" s="1"/>
  <c r="N12" i="165" s="1"/>
  <c r="N13" i="164"/>
  <c r="N33" i="164" s="1"/>
  <c r="N13" i="145"/>
  <c r="N33" i="145" s="1"/>
  <c r="N13" i="126"/>
  <c r="N33" i="126" s="1"/>
  <c r="N12" i="144" s="1"/>
  <c r="N13" i="80"/>
  <c r="N33" i="80" s="1"/>
  <c r="N19" i="189"/>
  <c r="N19" i="186"/>
  <c r="N39" i="186" s="1"/>
  <c r="N19" i="187" s="1"/>
  <c r="N19" i="157"/>
  <c r="N19" i="166"/>
  <c r="N39" i="166" s="1"/>
  <c r="N19" i="163"/>
  <c r="N39" i="163" s="1"/>
  <c r="N18" i="165" s="1"/>
  <c r="N19" i="164"/>
  <c r="N39" i="164" s="1"/>
  <c r="N19" i="145"/>
  <c r="N39" i="145" s="1"/>
  <c r="N19" i="126"/>
  <c r="N39" i="126" s="1"/>
  <c r="N18" i="144" s="1"/>
  <c r="N19" i="80"/>
  <c r="N39" i="80" s="1"/>
  <c r="K17" i="189"/>
  <c r="K17" i="157"/>
  <c r="K17" i="186"/>
  <c r="K37" i="186" s="1"/>
  <c r="K17" i="187" s="1"/>
  <c r="K17" i="163"/>
  <c r="K37" i="163" s="1"/>
  <c r="K16" i="165" s="1"/>
  <c r="K17" i="164"/>
  <c r="K37" i="164" s="1"/>
  <c r="K17" i="166"/>
  <c r="K37" i="166" s="1"/>
  <c r="K17" i="126"/>
  <c r="K37" i="126" s="1"/>
  <c r="K16" i="144" s="1"/>
  <c r="K17" i="145"/>
  <c r="K37" i="145" s="1"/>
  <c r="K17" i="80"/>
  <c r="K37" i="80" s="1"/>
  <c r="K16" i="188"/>
  <c r="K36" i="157"/>
  <c r="N15" i="100"/>
  <c r="N36" i="100" s="1"/>
  <c r="N21" i="100"/>
  <c r="N42" i="100" s="1"/>
  <c r="N12" i="100"/>
  <c r="N33" i="100" s="1"/>
  <c r="N23" i="100"/>
  <c r="N44" i="100" s="1"/>
  <c r="N12" i="180"/>
  <c r="N23" i="180"/>
  <c r="N15" i="180"/>
  <c r="N21" i="180"/>
  <c r="N14" i="179"/>
  <c r="N14" i="178"/>
  <c r="N14" i="177"/>
  <c r="N9" i="179"/>
  <c r="N9" i="178"/>
  <c r="N9" i="177"/>
  <c r="N11" i="179"/>
  <c r="N11" i="178"/>
  <c r="N11" i="177"/>
  <c r="N20" i="179"/>
  <c r="N20" i="178"/>
  <c r="N20" i="177"/>
  <c r="N20" i="54"/>
  <c r="N22" i="54"/>
  <c r="N14" i="54"/>
  <c r="N11" i="54"/>
  <c r="B5" i="180"/>
  <c r="C5" i="180"/>
  <c r="D5" i="180"/>
  <c r="E5" i="180"/>
  <c r="F5" i="180"/>
  <c r="G5" i="180"/>
  <c r="H5" i="180"/>
  <c r="I5" i="180"/>
  <c r="J5" i="180"/>
  <c r="K5" i="180"/>
  <c r="L5" i="180"/>
  <c r="B6" i="180"/>
  <c r="C6" i="180"/>
  <c r="D6" i="180"/>
  <c r="E6" i="180"/>
  <c r="F6" i="180"/>
  <c r="G6" i="180"/>
  <c r="H6" i="180"/>
  <c r="I6" i="180"/>
  <c r="J6" i="180"/>
  <c r="K6" i="180"/>
  <c r="L6" i="180"/>
  <c r="B5" i="100"/>
  <c r="B26" i="100" s="1"/>
  <c r="C5" i="100"/>
  <c r="C5" i="177" s="1"/>
  <c r="D5" i="100"/>
  <c r="E5" i="100"/>
  <c r="E26" i="100" s="1"/>
  <c r="F5" i="100"/>
  <c r="F5" i="177" s="1"/>
  <c r="G5" i="100"/>
  <c r="G5" i="177" s="1"/>
  <c r="H5" i="100"/>
  <c r="H5" i="177" s="1"/>
  <c r="I5" i="100"/>
  <c r="I26" i="100" s="1"/>
  <c r="J5" i="100"/>
  <c r="J5" i="177" s="1"/>
  <c r="K5" i="100"/>
  <c r="K5" i="177" s="1"/>
  <c r="L5" i="100"/>
  <c r="B6" i="100"/>
  <c r="B6" i="177" s="1"/>
  <c r="C6" i="100"/>
  <c r="C6" i="177" s="1"/>
  <c r="D6" i="100"/>
  <c r="D27" i="100" s="1"/>
  <c r="E6" i="100"/>
  <c r="E27" i="100" s="1"/>
  <c r="F6" i="100"/>
  <c r="F6" i="177" s="1"/>
  <c r="G6" i="100"/>
  <c r="H6" i="100"/>
  <c r="H27" i="100" s="1"/>
  <c r="I6" i="100"/>
  <c r="I6" i="177" s="1"/>
  <c r="J6" i="100"/>
  <c r="J6" i="177" s="1"/>
  <c r="K6" i="100"/>
  <c r="L6" i="100"/>
  <c r="L27" i="100" s="1"/>
  <c r="N11" i="189" l="1"/>
  <c r="N11" i="186"/>
  <c r="N31" i="186" s="1"/>
  <c r="N11" i="187" s="1"/>
  <c r="N11" i="157"/>
  <c r="N11" i="166"/>
  <c r="N31" i="166" s="1"/>
  <c r="N11" i="163"/>
  <c r="N31" i="163" s="1"/>
  <c r="N10" i="165" s="1"/>
  <c r="N11" i="164"/>
  <c r="N31" i="164" s="1"/>
  <c r="N11" i="145"/>
  <c r="N31" i="145" s="1"/>
  <c r="N11" i="126"/>
  <c r="N31" i="126" s="1"/>
  <c r="N10" i="144" s="1"/>
  <c r="N11" i="80"/>
  <c r="N31" i="80" s="1"/>
  <c r="N14" i="189"/>
  <c r="N14" i="186"/>
  <c r="N34" i="186" s="1"/>
  <c r="N14" i="187" s="1"/>
  <c r="N14" i="157"/>
  <c r="N14" i="166"/>
  <c r="N34" i="166" s="1"/>
  <c r="N14" i="163"/>
  <c r="N34" i="163" s="1"/>
  <c r="N13" i="165" s="1"/>
  <c r="N14" i="164"/>
  <c r="N34" i="164" s="1"/>
  <c r="N14" i="145"/>
  <c r="N34" i="145" s="1"/>
  <c r="N14" i="126"/>
  <c r="N34" i="126" s="1"/>
  <c r="N13" i="144" s="1"/>
  <c r="N14" i="80"/>
  <c r="N34" i="80" s="1"/>
  <c r="N33" i="157"/>
  <c r="N13" i="188"/>
  <c r="N8" i="188"/>
  <c r="N28" i="157"/>
  <c r="N22" i="189"/>
  <c r="N22" i="186"/>
  <c r="N42" i="186" s="1"/>
  <c r="N22" i="187" s="1"/>
  <c r="N22" i="157"/>
  <c r="N22" i="166"/>
  <c r="N42" i="166" s="1"/>
  <c r="N22" i="163"/>
  <c r="N42" i="163" s="1"/>
  <c r="N21" i="165" s="1"/>
  <c r="N22" i="164"/>
  <c r="N42" i="164" s="1"/>
  <c r="N22" i="145"/>
  <c r="N42" i="145" s="1"/>
  <c r="N22" i="126"/>
  <c r="N42" i="126" s="1"/>
  <c r="N21" i="144" s="1"/>
  <c r="N22" i="80"/>
  <c r="N42" i="80" s="1"/>
  <c r="K17" i="188"/>
  <c r="K37" i="157"/>
  <c r="N20" i="189"/>
  <c r="N20" i="186"/>
  <c r="N40" i="186" s="1"/>
  <c r="N20" i="187" s="1"/>
  <c r="N20" i="157"/>
  <c r="N20" i="166"/>
  <c r="N40" i="166" s="1"/>
  <c r="N20" i="163"/>
  <c r="N40" i="163" s="1"/>
  <c r="N19" i="165" s="1"/>
  <c r="N20" i="164"/>
  <c r="N40" i="164" s="1"/>
  <c r="N20" i="145"/>
  <c r="N40" i="145" s="1"/>
  <c r="N20" i="126"/>
  <c r="N40" i="126" s="1"/>
  <c r="N19" i="144" s="1"/>
  <c r="N20" i="80"/>
  <c r="N40" i="80" s="1"/>
  <c r="N39" i="157"/>
  <c r="N19" i="188"/>
  <c r="N30" i="157"/>
  <c r="N10" i="188"/>
  <c r="N17" i="100"/>
  <c r="N38" i="100" s="1"/>
  <c r="N17" i="180"/>
  <c r="N21" i="179"/>
  <c r="N21" i="178"/>
  <c r="N21" i="177"/>
  <c r="N15" i="179"/>
  <c r="N15" i="178"/>
  <c r="N15" i="177"/>
  <c r="N12" i="179"/>
  <c r="N12" i="178"/>
  <c r="N12" i="177"/>
  <c r="N23" i="179"/>
  <c r="N23" i="178"/>
  <c r="N23" i="177"/>
  <c r="F26" i="100"/>
  <c r="N16" i="54"/>
  <c r="F27" i="100"/>
  <c r="C27" i="100"/>
  <c r="H26" i="100"/>
  <c r="G26" i="100"/>
  <c r="B27" i="100"/>
  <c r="J27" i="100"/>
  <c r="K26" i="100"/>
  <c r="C26" i="100"/>
  <c r="K6" i="177"/>
  <c r="K27" i="100"/>
  <c r="G6" i="177"/>
  <c r="G27" i="100"/>
  <c r="L5" i="177"/>
  <c r="L26" i="100"/>
  <c r="D5" i="177"/>
  <c r="D26" i="100"/>
  <c r="I27" i="100"/>
  <c r="D8" i="180"/>
  <c r="D8" i="100"/>
  <c r="D29" i="100" s="1"/>
  <c r="J26" i="100"/>
  <c r="E6" i="177"/>
  <c r="B5" i="177"/>
  <c r="L6" i="177"/>
  <c r="H6" i="177"/>
  <c r="D6" i="177"/>
  <c r="I5" i="177"/>
  <c r="E5" i="177"/>
  <c r="N20" i="188" l="1"/>
  <c r="N40" i="157"/>
  <c r="N22" i="188"/>
  <c r="N42" i="157"/>
  <c r="N16" i="189"/>
  <c r="N16" i="186"/>
  <c r="N36" i="186" s="1"/>
  <c r="N16" i="187" s="1"/>
  <c r="N16" i="157"/>
  <c r="N16" i="166"/>
  <c r="N36" i="166" s="1"/>
  <c r="N16" i="163"/>
  <c r="N36" i="163" s="1"/>
  <c r="N15" i="165" s="1"/>
  <c r="N16" i="164"/>
  <c r="N36" i="164" s="1"/>
  <c r="N16" i="145"/>
  <c r="N36" i="145" s="1"/>
  <c r="N16" i="126"/>
  <c r="N36" i="126" s="1"/>
  <c r="N15" i="144" s="1"/>
  <c r="N16" i="80"/>
  <c r="N36" i="80" s="1"/>
  <c r="N31" i="157"/>
  <c r="N11" i="188"/>
  <c r="N14" i="188"/>
  <c r="N34" i="157"/>
  <c r="N18" i="100"/>
  <c r="N39" i="100" s="1"/>
  <c r="N18" i="180"/>
  <c r="N17" i="179"/>
  <c r="N17" i="178"/>
  <c r="N17" i="177"/>
  <c r="N17" i="54"/>
  <c r="D8" i="177"/>
  <c r="D11" i="180"/>
  <c r="D11" i="100"/>
  <c r="D14" i="180"/>
  <c r="D14" i="100"/>
  <c r="D20" i="180"/>
  <c r="D20" i="100"/>
  <c r="D9" i="180"/>
  <c r="D9" i="100"/>
  <c r="N16" i="188" l="1"/>
  <c r="N36" i="157"/>
  <c r="N17" i="189"/>
  <c r="N17" i="186"/>
  <c r="N37" i="186" s="1"/>
  <c r="N17" i="187" s="1"/>
  <c r="N17" i="157"/>
  <c r="N17" i="166"/>
  <c r="N37" i="166" s="1"/>
  <c r="N17" i="163"/>
  <c r="N37" i="163" s="1"/>
  <c r="N16" i="165" s="1"/>
  <c r="N17" i="164"/>
  <c r="N37" i="164" s="1"/>
  <c r="N17" i="145"/>
  <c r="N37" i="145" s="1"/>
  <c r="N17" i="126"/>
  <c r="N37" i="126" s="1"/>
  <c r="N16" i="144" s="1"/>
  <c r="N17" i="80"/>
  <c r="N37" i="80" s="1"/>
  <c r="N18" i="179"/>
  <c r="N18" i="178"/>
  <c r="N18" i="177"/>
  <c r="D20" i="177"/>
  <c r="D41" i="100"/>
  <c r="D11" i="177"/>
  <c r="D32" i="100"/>
  <c r="D23" i="100"/>
  <c r="D23" i="180"/>
  <c r="D15" i="180"/>
  <c r="D15" i="100"/>
  <c r="D9" i="177"/>
  <c r="D30" i="100"/>
  <c r="D21" i="180"/>
  <c r="D21" i="100"/>
  <c r="D35" i="100"/>
  <c r="D14" i="177"/>
  <c r="D12" i="180"/>
  <c r="D12" i="100"/>
  <c r="F6" i="179"/>
  <c r="F5" i="178"/>
  <c r="F6" i="178"/>
  <c r="D5" i="179"/>
  <c r="H5" i="179"/>
  <c r="I5" i="179"/>
  <c r="L5" i="179"/>
  <c r="B6" i="179"/>
  <c r="C6" i="179"/>
  <c r="G6" i="179"/>
  <c r="K6" i="179"/>
  <c r="B4" i="181"/>
  <c r="B24" i="181" s="1"/>
  <c r="C4" i="181"/>
  <c r="C24" i="181" s="1"/>
  <c r="D4" i="181"/>
  <c r="D24" i="181" s="1"/>
  <c r="E4" i="181"/>
  <c r="E24" i="181" s="1"/>
  <c r="F4" i="181"/>
  <c r="F24" i="181" s="1"/>
  <c r="G4" i="181"/>
  <c r="G24" i="181" s="1"/>
  <c r="B5" i="181"/>
  <c r="B25" i="181" s="1"/>
  <c r="C5" i="181"/>
  <c r="C25" i="181" s="1"/>
  <c r="D5" i="181"/>
  <c r="D25" i="181" s="1"/>
  <c r="E5" i="181"/>
  <c r="E25" i="181" s="1"/>
  <c r="F5" i="181"/>
  <c r="F25" i="181" s="1"/>
  <c r="G5" i="181"/>
  <c r="G25" i="181" s="1"/>
  <c r="N17" i="188" l="1"/>
  <c r="N37" i="157"/>
  <c r="D33" i="100"/>
  <c r="D12" i="177"/>
  <c r="I8" i="180"/>
  <c r="I8" i="100"/>
  <c r="D23" i="177"/>
  <c r="D44" i="100"/>
  <c r="D15" i="177"/>
  <c r="D36" i="100"/>
  <c r="G8" i="180"/>
  <c r="G8" i="100"/>
  <c r="D21" i="177"/>
  <c r="D42" i="100"/>
  <c r="D17" i="180"/>
  <c r="D17" i="100"/>
  <c r="B6" i="178"/>
  <c r="J6" i="178"/>
  <c r="H5" i="178"/>
  <c r="J6" i="179"/>
  <c r="L6" i="178"/>
  <c r="D6" i="178"/>
  <c r="L5" i="178"/>
  <c r="D5" i="178"/>
  <c r="L6" i="179"/>
  <c r="D6" i="179"/>
  <c r="J5" i="179"/>
  <c r="J5" i="178"/>
  <c r="B5" i="178"/>
  <c r="F5" i="179"/>
  <c r="H6" i="178"/>
  <c r="H6" i="179"/>
  <c r="B5" i="179"/>
  <c r="I6" i="179"/>
  <c r="I6" i="178"/>
  <c r="E6" i="179"/>
  <c r="E6" i="178"/>
  <c r="K5" i="179"/>
  <c r="K5" i="178"/>
  <c r="G5" i="179"/>
  <c r="G5" i="178"/>
  <c r="C5" i="179"/>
  <c r="C5" i="178"/>
  <c r="I5" i="178"/>
  <c r="E5" i="178"/>
  <c r="E5" i="179"/>
  <c r="K6" i="178"/>
  <c r="G6" i="178"/>
  <c r="C6" i="178"/>
  <c r="B4" i="185"/>
  <c r="C4" i="185"/>
  <c r="D4" i="185"/>
  <c r="E4" i="185"/>
  <c r="F4" i="185"/>
  <c r="G4" i="185"/>
  <c r="B5" i="185"/>
  <c r="C5" i="185"/>
  <c r="D5" i="185"/>
  <c r="E5" i="185"/>
  <c r="F5" i="185"/>
  <c r="G5" i="185"/>
  <c r="B4" i="184"/>
  <c r="B24" i="184" s="1"/>
  <c r="C4" i="184"/>
  <c r="C24" i="184" s="1"/>
  <c r="D4" i="184"/>
  <c r="D24" i="184" s="1"/>
  <c r="E4" i="184"/>
  <c r="E24" i="184" s="1"/>
  <c r="F4" i="184"/>
  <c r="F24" i="184" s="1"/>
  <c r="G4" i="184"/>
  <c r="G24" i="184" s="1"/>
  <c r="B5" i="184"/>
  <c r="B25" i="184" s="1"/>
  <c r="C5" i="184"/>
  <c r="C25" i="184" s="1"/>
  <c r="D5" i="184"/>
  <c r="D25" i="184" s="1"/>
  <c r="E5" i="184"/>
  <c r="E25" i="184" s="1"/>
  <c r="F5" i="184"/>
  <c r="F25" i="184" s="1"/>
  <c r="G5" i="184"/>
  <c r="G25" i="184" s="1"/>
  <c r="B4" i="183"/>
  <c r="B24" i="183" s="1"/>
  <c r="C4" i="183"/>
  <c r="C24" i="183" s="1"/>
  <c r="D4" i="183"/>
  <c r="D24" i="183" s="1"/>
  <c r="E4" i="183"/>
  <c r="E24" i="183" s="1"/>
  <c r="F4" i="183"/>
  <c r="F24" i="183" s="1"/>
  <c r="G4" i="183"/>
  <c r="G24" i="183" s="1"/>
  <c r="B5" i="183"/>
  <c r="B25" i="183" s="1"/>
  <c r="C5" i="183"/>
  <c r="C25" i="183" s="1"/>
  <c r="D5" i="183"/>
  <c r="D25" i="183" s="1"/>
  <c r="E5" i="183"/>
  <c r="E25" i="183" s="1"/>
  <c r="F5" i="183"/>
  <c r="F25" i="183" s="1"/>
  <c r="G5" i="183"/>
  <c r="G25" i="183" s="1"/>
  <c r="B4" i="182"/>
  <c r="B24" i="182" s="1"/>
  <c r="C4" i="182"/>
  <c r="C24" i="182" s="1"/>
  <c r="D4" i="182"/>
  <c r="D24" i="182" s="1"/>
  <c r="E4" i="182"/>
  <c r="E24" i="182" s="1"/>
  <c r="F4" i="182"/>
  <c r="F24" i="182" s="1"/>
  <c r="G4" i="182"/>
  <c r="G24" i="182" s="1"/>
  <c r="B5" i="182"/>
  <c r="B25" i="182" s="1"/>
  <c r="C5" i="182"/>
  <c r="C25" i="182" s="1"/>
  <c r="D5" i="182"/>
  <c r="D25" i="182" s="1"/>
  <c r="E5" i="182"/>
  <c r="E25" i="182" s="1"/>
  <c r="F5" i="182"/>
  <c r="F25" i="182" s="1"/>
  <c r="G5" i="182"/>
  <c r="G25" i="182" s="1"/>
  <c r="I11" i="180" l="1"/>
  <c r="I11" i="100"/>
  <c r="G14" i="180"/>
  <c r="G14" i="100"/>
  <c r="I20" i="180"/>
  <c r="I20" i="100"/>
  <c r="I8" i="177"/>
  <c r="I29" i="100"/>
  <c r="G11" i="180"/>
  <c r="G11" i="100"/>
  <c r="G9" i="180"/>
  <c r="G9" i="100"/>
  <c r="D17" i="177"/>
  <c r="D38" i="100"/>
  <c r="G29" i="100"/>
  <c r="G8" i="177"/>
  <c r="I9" i="100"/>
  <c r="I9" i="180"/>
  <c r="D18" i="180"/>
  <c r="D18" i="100"/>
  <c r="G20" i="180"/>
  <c r="G20" i="100"/>
  <c r="I14" i="180"/>
  <c r="I14" i="100"/>
  <c r="F7" i="183"/>
  <c r="F27" i="183" s="1"/>
  <c r="F7" i="181"/>
  <c r="F27" i="181" s="1"/>
  <c r="E7" i="181"/>
  <c r="E27" i="181" s="1"/>
  <c r="E7" i="185"/>
  <c r="E7" i="184"/>
  <c r="E27" i="184" s="1"/>
  <c r="E7" i="183"/>
  <c r="E27" i="183" s="1"/>
  <c r="E7" i="182"/>
  <c r="E27" i="182" s="1"/>
  <c r="F7" i="182"/>
  <c r="F27" i="182" s="1"/>
  <c r="F7" i="185"/>
  <c r="F7" i="184"/>
  <c r="F27" i="184" s="1"/>
  <c r="G23" i="180" l="1"/>
  <c r="G23" i="100"/>
  <c r="I14" i="177"/>
  <c r="I35" i="100"/>
  <c r="I21" i="100"/>
  <c r="I21" i="180"/>
  <c r="G41" i="100"/>
  <c r="G20" i="177"/>
  <c r="G30" i="100"/>
  <c r="G9" i="177"/>
  <c r="I15" i="180"/>
  <c r="I15" i="100"/>
  <c r="G35" i="100"/>
  <c r="G14" i="177"/>
  <c r="I23" i="180"/>
  <c r="I23" i="100"/>
  <c r="G21" i="180"/>
  <c r="G21" i="100"/>
  <c r="G15" i="180"/>
  <c r="G15" i="100"/>
  <c r="I20" i="177"/>
  <c r="I41" i="100"/>
  <c r="I32" i="100"/>
  <c r="I11" i="177"/>
  <c r="G12" i="180"/>
  <c r="G12" i="100"/>
  <c r="I12" i="180"/>
  <c r="I12" i="100"/>
  <c r="D39" i="100"/>
  <c r="D18" i="177"/>
  <c r="I9" i="177"/>
  <c r="I30" i="100"/>
  <c r="G11" i="177"/>
  <c r="G32" i="100"/>
  <c r="F13" i="181"/>
  <c r="F33" i="181" s="1"/>
  <c r="F8" i="181"/>
  <c r="F28" i="181" s="1"/>
  <c r="E13" i="181"/>
  <c r="E33" i="181" s="1"/>
  <c r="E19" i="181"/>
  <c r="E39" i="181" s="1"/>
  <c r="F19" i="181"/>
  <c r="F39" i="181" s="1"/>
  <c r="E10" i="181"/>
  <c r="E30" i="181" s="1"/>
  <c r="F10" i="181"/>
  <c r="F30" i="181" s="1"/>
  <c r="E8" i="181"/>
  <c r="E28" i="181" s="1"/>
  <c r="E13" i="185"/>
  <c r="E13" i="184"/>
  <c r="E33" i="184" s="1"/>
  <c r="E13" i="183"/>
  <c r="E33" i="183" s="1"/>
  <c r="E13" i="182"/>
  <c r="E33" i="182" s="1"/>
  <c r="E10" i="185"/>
  <c r="E10" i="184"/>
  <c r="E30" i="184" s="1"/>
  <c r="E10" i="183"/>
  <c r="E30" i="183" s="1"/>
  <c r="E10" i="182"/>
  <c r="E30" i="182" s="1"/>
  <c r="F10" i="185"/>
  <c r="F10" i="184"/>
  <c r="F30" i="184" s="1"/>
  <c r="F10" i="183"/>
  <c r="F30" i="183" s="1"/>
  <c r="F10" i="182"/>
  <c r="F30" i="182" s="1"/>
  <c r="F13" i="185"/>
  <c r="F13" i="184"/>
  <c r="F33" i="184" s="1"/>
  <c r="F13" i="183"/>
  <c r="F33" i="183" s="1"/>
  <c r="F13" i="182"/>
  <c r="F33" i="182" s="1"/>
  <c r="E19" i="185"/>
  <c r="E19" i="184"/>
  <c r="E39" i="184" s="1"/>
  <c r="E19" i="183"/>
  <c r="E39" i="183" s="1"/>
  <c r="E19" i="182"/>
  <c r="E39" i="182" s="1"/>
  <c r="F8" i="185"/>
  <c r="F8" i="184"/>
  <c r="F28" i="184" s="1"/>
  <c r="F8" i="183"/>
  <c r="F28" i="183" s="1"/>
  <c r="F8" i="182"/>
  <c r="F28" i="182" s="1"/>
  <c r="F19" i="185"/>
  <c r="F19" i="184"/>
  <c r="F39" i="184" s="1"/>
  <c r="F19" i="183"/>
  <c r="F39" i="183" s="1"/>
  <c r="F19" i="182"/>
  <c r="F39" i="182" s="1"/>
  <c r="E8" i="185"/>
  <c r="E8" i="184"/>
  <c r="E28" i="184" s="1"/>
  <c r="E8" i="183"/>
  <c r="E28" i="183" s="1"/>
  <c r="E8" i="182"/>
  <c r="E28" i="182" s="1"/>
  <c r="A20" i="185"/>
  <c r="A19" i="185"/>
  <c r="A17" i="185"/>
  <c r="A16" i="185"/>
  <c r="A14" i="185"/>
  <c r="A13" i="185"/>
  <c r="I17" i="180" l="1"/>
  <c r="I17" i="100"/>
  <c r="G17" i="180"/>
  <c r="G17" i="100"/>
  <c r="G21" i="177"/>
  <c r="G42" i="100"/>
  <c r="I15" i="177"/>
  <c r="I36" i="100"/>
  <c r="I21" i="177"/>
  <c r="I42" i="100"/>
  <c r="I12" i="177"/>
  <c r="I33" i="100"/>
  <c r="I44" i="100"/>
  <c r="I23" i="177"/>
  <c r="G12" i="177"/>
  <c r="G33" i="100"/>
  <c r="G23" i="177"/>
  <c r="G44" i="100"/>
  <c r="G36" i="100"/>
  <c r="G15" i="177"/>
  <c r="E22" i="181"/>
  <c r="E42" i="181" s="1"/>
  <c r="E20" i="181"/>
  <c r="E40" i="181" s="1"/>
  <c r="E11" i="181"/>
  <c r="E31" i="181" s="1"/>
  <c r="F20" i="181"/>
  <c r="F40" i="181" s="1"/>
  <c r="F14" i="181"/>
  <c r="F34" i="181" s="1"/>
  <c r="E14" i="181"/>
  <c r="E34" i="181" s="1"/>
  <c r="F22" i="181"/>
  <c r="F42" i="181" s="1"/>
  <c r="F11" i="181"/>
  <c r="F31" i="181" s="1"/>
  <c r="F11" i="185"/>
  <c r="F11" i="184"/>
  <c r="F31" i="184" s="1"/>
  <c r="F11" i="183"/>
  <c r="F31" i="183" s="1"/>
  <c r="F11" i="182"/>
  <c r="F31" i="182" s="1"/>
  <c r="F20" i="185"/>
  <c r="F20" i="184"/>
  <c r="F40" i="184" s="1"/>
  <c r="F20" i="183"/>
  <c r="F40" i="183" s="1"/>
  <c r="F20" i="182"/>
  <c r="F40" i="182" s="1"/>
  <c r="F22" i="185"/>
  <c r="F22" i="184"/>
  <c r="F42" i="184" s="1"/>
  <c r="F22" i="183"/>
  <c r="F42" i="183" s="1"/>
  <c r="F22" i="182"/>
  <c r="F42" i="182" s="1"/>
  <c r="E14" i="185"/>
  <c r="E14" i="184"/>
  <c r="E34" i="184" s="1"/>
  <c r="E14" i="183"/>
  <c r="E34" i="183" s="1"/>
  <c r="E14" i="182"/>
  <c r="E34" i="182" s="1"/>
  <c r="F14" i="185"/>
  <c r="F14" i="184"/>
  <c r="F34" i="184" s="1"/>
  <c r="F14" i="183"/>
  <c r="F34" i="183" s="1"/>
  <c r="F14" i="182"/>
  <c r="F34" i="182" s="1"/>
  <c r="E22" i="185"/>
  <c r="E22" i="184"/>
  <c r="E42" i="184" s="1"/>
  <c r="E22" i="183"/>
  <c r="E42" i="183" s="1"/>
  <c r="E22" i="182"/>
  <c r="E42" i="182" s="1"/>
  <c r="E20" i="185"/>
  <c r="E20" i="184"/>
  <c r="E40" i="184" s="1"/>
  <c r="E20" i="183"/>
  <c r="E40" i="183" s="1"/>
  <c r="E20" i="182"/>
  <c r="E40" i="182" s="1"/>
  <c r="E11" i="185"/>
  <c r="E11" i="184"/>
  <c r="E31" i="184" s="1"/>
  <c r="E11" i="183"/>
  <c r="E31" i="183" s="1"/>
  <c r="E11" i="182"/>
  <c r="E31" i="182" s="1"/>
  <c r="A40" i="184"/>
  <c r="A39" i="184"/>
  <c r="A37" i="184"/>
  <c r="A36" i="184"/>
  <c r="A34" i="184"/>
  <c r="A33" i="184"/>
  <c r="A20" i="184"/>
  <c r="A19" i="184"/>
  <c r="A17" i="184"/>
  <c r="A16" i="184"/>
  <c r="A14" i="184"/>
  <c r="A13" i="184"/>
  <c r="A40" i="183"/>
  <c r="A39" i="183"/>
  <c r="A37" i="183"/>
  <c r="A36" i="183"/>
  <c r="A34" i="183"/>
  <c r="A33" i="183"/>
  <c r="A20" i="183"/>
  <c r="A19" i="183"/>
  <c r="A17" i="183"/>
  <c r="A16" i="183"/>
  <c r="A14" i="183"/>
  <c r="A13" i="183"/>
  <c r="A40" i="182"/>
  <c r="A39" i="182"/>
  <c r="A37" i="182"/>
  <c r="A36" i="182"/>
  <c r="A34" i="182"/>
  <c r="A33" i="182"/>
  <c r="A20" i="182"/>
  <c r="A19" i="182"/>
  <c r="A17" i="182"/>
  <c r="A16" i="182"/>
  <c r="A14" i="182"/>
  <c r="A13" i="182"/>
  <c r="A40" i="181"/>
  <c r="A39" i="181"/>
  <c r="A37" i="181"/>
  <c r="A36" i="181"/>
  <c r="A34" i="181"/>
  <c r="A33" i="181"/>
  <c r="A20" i="181"/>
  <c r="A19" i="181"/>
  <c r="A17" i="181"/>
  <c r="A16" i="181"/>
  <c r="A14" i="181"/>
  <c r="A13" i="181"/>
  <c r="I18" i="180" l="1"/>
  <c r="I18" i="100"/>
  <c r="G38" i="100"/>
  <c r="G17" i="177"/>
  <c r="G18" i="180"/>
  <c r="G18" i="100"/>
  <c r="I38" i="100"/>
  <c r="I17" i="177"/>
  <c r="E16" i="181"/>
  <c r="E36" i="181" s="1"/>
  <c r="F16" i="181"/>
  <c r="F36" i="181" s="1"/>
  <c r="F16" i="185"/>
  <c r="F16" i="184"/>
  <c r="F36" i="184" s="1"/>
  <c r="F16" i="183"/>
  <c r="F36" i="183" s="1"/>
  <c r="F16" i="182"/>
  <c r="F36" i="182" s="1"/>
  <c r="E16" i="185"/>
  <c r="E16" i="184"/>
  <c r="E36" i="184" s="1"/>
  <c r="E16" i="183"/>
  <c r="E36" i="183" s="1"/>
  <c r="E16" i="182"/>
  <c r="E36" i="182" s="1"/>
  <c r="G18" i="177" l="1"/>
  <c r="G39" i="100"/>
  <c r="I39" i="100"/>
  <c r="I18" i="177"/>
  <c r="E17" i="181"/>
  <c r="E37" i="181" s="1"/>
  <c r="F17" i="181"/>
  <c r="F37" i="181" s="1"/>
  <c r="E17" i="185"/>
  <c r="E17" i="184"/>
  <c r="E37" i="184" s="1"/>
  <c r="E17" i="183"/>
  <c r="E37" i="183" s="1"/>
  <c r="E17" i="182"/>
  <c r="E37" i="182" s="1"/>
  <c r="F17" i="185"/>
  <c r="F17" i="184"/>
  <c r="F37" i="184" s="1"/>
  <c r="F17" i="183"/>
  <c r="F37" i="183" s="1"/>
  <c r="F17" i="182"/>
  <c r="F37" i="182" s="1"/>
  <c r="F19" i="54" l="1"/>
  <c r="F8" i="54"/>
  <c r="F10" i="54"/>
  <c r="F13" i="54"/>
  <c r="AC19" i="54"/>
  <c r="AC8" i="54"/>
  <c r="AC10" i="54"/>
  <c r="AC13" i="54"/>
  <c r="W19" i="54"/>
  <c r="W8" i="54"/>
  <c r="W10" i="54"/>
  <c r="W13" i="54"/>
  <c r="O19" i="54"/>
  <c r="O8" i="54"/>
  <c r="O10" i="54"/>
  <c r="O13" i="54"/>
  <c r="AE19" i="54"/>
  <c r="AE8" i="54"/>
  <c r="AE10" i="54"/>
  <c r="AE13" i="54"/>
  <c r="D19" i="54"/>
  <c r="D8" i="54"/>
  <c r="D10" i="54"/>
  <c r="D13" i="54"/>
  <c r="AB8" i="54"/>
  <c r="AB10" i="54"/>
  <c r="AB13" i="54"/>
  <c r="AB19" i="54"/>
  <c r="U8" i="54"/>
  <c r="U10" i="54"/>
  <c r="U13" i="54"/>
  <c r="U19" i="54"/>
  <c r="M8" i="54"/>
  <c r="M10" i="54"/>
  <c r="M13" i="54"/>
  <c r="M19" i="54"/>
  <c r="Z10" i="54"/>
  <c r="Z13" i="54"/>
  <c r="Z19" i="54"/>
  <c r="Z8" i="54"/>
  <c r="T10" i="54"/>
  <c r="T13" i="54"/>
  <c r="T19" i="54"/>
  <c r="T8" i="54"/>
  <c r="AJ8" i="54"/>
  <c r="AJ10" i="54"/>
  <c r="AJ13" i="54"/>
  <c r="AJ19" i="54"/>
  <c r="J10" i="54"/>
  <c r="J13" i="54"/>
  <c r="J19" i="54"/>
  <c r="J8" i="54"/>
  <c r="X19" i="54"/>
  <c r="X8" i="54"/>
  <c r="X10" i="54"/>
  <c r="X13" i="54"/>
  <c r="Q19" i="54"/>
  <c r="Q8" i="54"/>
  <c r="Q10" i="54"/>
  <c r="Q13" i="54"/>
  <c r="AI10" i="54"/>
  <c r="AI13" i="54"/>
  <c r="AI19" i="54"/>
  <c r="AI8" i="54"/>
  <c r="AI8" i="189" l="1"/>
  <c r="AI8" i="157"/>
  <c r="AI8" i="186"/>
  <c r="AI28" i="186" s="1"/>
  <c r="AI8" i="187" s="1"/>
  <c r="AI8" i="166"/>
  <c r="AI28" i="166" s="1"/>
  <c r="AI8" i="163"/>
  <c r="AI28" i="163" s="1"/>
  <c r="AI7" i="165" s="1"/>
  <c r="AI8" i="164"/>
  <c r="AI28" i="164" s="1"/>
  <c r="AI8" i="126"/>
  <c r="AI28" i="126" s="1"/>
  <c r="AI7" i="144" s="1"/>
  <c r="AI8" i="80"/>
  <c r="AI28" i="80" s="1"/>
  <c r="AI8" i="145"/>
  <c r="AI28" i="145" s="1"/>
  <c r="Q13" i="189"/>
  <c r="Q13" i="186"/>
  <c r="Q33" i="186" s="1"/>
  <c r="Q13" i="187" s="1"/>
  <c r="Q13" i="157"/>
  <c r="Q13" i="166"/>
  <c r="Q33" i="166" s="1"/>
  <c r="Q13" i="164"/>
  <c r="Q33" i="164" s="1"/>
  <c r="Q13" i="145"/>
  <c r="Q33" i="145" s="1"/>
  <c r="Q13" i="163"/>
  <c r="Q33" i="163" s="1"/>
  <c r="Q12" i="165" s="1"/>
  <c r="Q13" i="80"/>
  <c r="Q33" i="80" s="1"/>
  <c r="Q13" i="126"/>
  <c r="Q33" i="126" s="1"/>
  <c r="Q12" i="144" s="1"/>
  <c r="J8" i="189"/>
  <c r="J8" i="186"/>
  <c r="J28" i="186" s="1"/>
  <c r="J8" i="187" s="1"/>
  <c r="J8" i="157"/>
  <c r="J8" i="166"/>
  <c r="J28" i="166" s="1"/>
  <c r="J8" i="163"/>
  <c r="J28" i="163" s="1"/>
  <c r="J7" i="165" s="1"/>
  <c r="J8" i="164"/>
  <c r="J28" i="164" s="1"/>
  <c r="J8" i="145"/>
  <c r="J28" i="145" s="1"/>
  <c r="J8" i="126"/>
  <c r="J28" i="126" s="1"/>
  <c r="J7" i="144" s="1"/>
  <c r="J8" i="80"/>
  <c r="J28" i="80" s="1"/>
  <c r="Z8" i="189"/>
  <c r="Z8" i="186"/>
  <c r="Z28" i="186" s="1"/>
  <c r="Z8" i="187" s="1"/>
  <c r="Z8" i="157"/>
  <c r="Z8" i="166"/>
  <c r="Z28" i="166" s="1"/>
  <c r="Z8" i="163"/>
  <c r="Z28" i="163" s="1"/>
  <c r="Z7" i="165" s="1"/>
  <c r="Z8" i="164"/>
  <c r="Z28" i="164" s="1"/>
  <c r="Z8" i="145"/>
  <c r="Z28" i="145" s="1"/>
  <c r="Z8" i="126"/>
  <c r="Z28" i="126" s="1"/>
  <c r="Z7" i="144" s="1"/>
  <c r="Z8" i="80"/>
  <c r="Z28" i="80" s="1"/>
  <c r="U19" i="189"/>
  <c r="U19" i="186"/>
  <c r="U39" i="186" s="1"/>
  <c r="U19" i="187" s="1"/>
  <c r="U19" i="157"/>
  <c r="U19" i="166"/>
  <c r="U39" i="166" s="1"/>
  <c r="U19" i="164"/>
  <c r="U39" i="164" s="1"/>
  <c r="U19" i="163"/>
  <c r="U39" i="163" s="1"/>
  <c r="U18" i="165" s="1"/>
  <c r="U19" i="145"/>
  <c r="U39" i="145" s="1"/>
  <c r="U19" i="126"/>
  <c r="U39" i="126" s="1"/>
  <c r="U18" i="144" s="1"/>
  <c r="U19" i="80"/>
  <c r="U39" i="80" s="1"/>
  <c r="AB19" i="189"/>
  <c r="AB19" i="157"/>
  <c r="AB19" i="166"/>
  <c r="AB39" i="166" s="1"/>
  <c r="AB19" i="186"/>
  <c r="AB39" i="186" s="1"/>
  <c r="AB19" i="187" s="1"/>
  <c r="AB19" i="164"/>
  <c r="AB39" i="164" s="1"/>
  <c r="AB19" i="163"/>
  <c r="AB39" i="163" s="1"/>
  <c r="AB18" i="165" s="1"/>
  <c r="AB19" i="145"/>
  <c r="AB39" i="145" s="1"/>
  <c r="AB19" i="126"/>
  <c r="AB39" i="126" s="1"/>
  <c r="AB18" i="144" s="1"/>
  <c r="AB19" i="80"/>
  <c r="AB39" i="80" s="1"/>
  <c r="AE13" i="189"/>
  <c r="AE13" i="186"/>
  <c r="AE33" i="186" s="1"/>
  <c r="AE13" i="187" s="1"/>
  <c r="AE13" i="166"/>
  <c r="AE33" i="166" s="1"/>
  <c r="AE13" i="157"/>
  <c r="AE13" i="163"/>
  <c r="AE33" i="163" s="1"/>
  <c r="AE12" i="165" s="1"/>
  <c r="AE13" i="164"/>
  <c r="AE33" i="164" s="1"/>
  <c r="AE13" i="126"/>
  <c r="AE33" i="126" s="1"/>
  <c r="AE12" i="144" s="1"/>
  <c r="AE13" i="145"/>
  <c r="AE33" i="145" s="1"/>
  <c r="AE13" i="80"/>
  <c r="AE33" i="80" s="1"/>
  <c r="O13" i="189"/>
  <c r="O13" i="186"/>
  <c r="O33" i="186" s="1"/>
  <c r="O13" i="187" s="1"/>
  <c r="O13" i="157"/>
  <c r="O13" i="166"/>
  <c r="O33" i="166" s="1"/>
  <c r="O13" i="163"/>
  <c r="O33" i="163" s="1"/>
  <c r="O12" i="165" s="1"/>
  <c r="O13" i="164"/>
  <c r="O33" i="164" s="1"/>
  <c r="O13" i="126"/>
  <c r="O33" i="126" s="1"/>
  <c r="O12" i="144" s="1"/>
  <c r="O13" i="145"/>
  <c r="O33" i="145" s="1"/>
  <c r="O13" i="80"/>
  <c r="O33" i="80" s="1"/>
  <c r="F13" i="189"/>
  <c r="F13" i="186"/>
  <c r="F33" i="186" s="1"/>
  <c r="F13" i="187" s="1"/>
  <c r="F13" i="157"/>
  <c r="F13" i="166"/>
  <c r="F33" i="166" s="1"/>
  <c r="F13" i="163"/>
  <c r="F33" i="163" s="1"/>
  <c r="F12" i="165" s="1"/>
  <c r="F13" i="164"/>
  <c r="F33" i="164" s="1"/>
  <c r="F13" i="145"/>
  <c r="F33" i="145" s="1"/>
  <c r="F13" i="126"/>
  <c r="F33" i="126" s="1"/>
  <c r="F12" i="144" s="1"/>
  <c r="F13" i="80"/>
  <c r="F33" i="80" s="1"/>
  <c r="Q10" i="189"/>
  <c r="Q10" i="186"/>
  <c r="Q30" i="186" s="1"/>
  <c r="Q10" i="187" s="1"/>
  <c r="Q10" i="157"/>
  <c r="Q10" i="166"/>
  <c r="Q30" i="166" s="1"/>
  <c r="Q10" i="164"/>
  <c r="Q30" i="164" s="1"/>
  <c r="Q10" i="163"/>
  <c r="Q30" i="163" s="1"/>
  <c r="Q9" i="165" s="1"/>
  <c r="Q10" i="145"/>
  <c r="Q30" i="145" s="1"/>
  <c r="Q10" i="126"/>
  <c r="Q30" i="126" s="1"/>
  <c r="Q9" i="144" s="1"/>
  <c r="Q10" i="80"/>
  <c r="Q30" i="80" s="1"/>
  <c r="J19" i="189"/>
  <c r="J19" i="186"/>
  <c r="J39" i="186" s="1"/>
  <c r="J19" i="187" s="1"/>
  <c r="J19" i="157"/>
  <c r="J19" i="166"/>
  <c r="J39" i="166" s="1"/>
  <c r="J19" i="163"/>
  <c r="J39" i="163" s="1"/>
  <c r="J18" i="165" s="1"/>
  <c r="J19" i="164"/>
  <c r="J39" i="164" s="1"/>
  <c r="J19" i="145"/>
  <c r="J39" i="145" s="1"/>
  <c r="J19" i="126"/>
  <c r="J39" i="126" s="1"/>
  <c r="J18" i="144" s="1"/>
  <c r="J19" i="80"/>
  <c r="J39" i="80" s="1"/>
  <c r="T19" i="189"/>
  <c r="T19" i="157"/>
  <c r="T19" i="186"/>
  <c r="T39" i="186" s="1"/>
  <c r="T19" i="187" s="1"/>
  <c r="T19" i="166"/>
  <c r="T39" i="166" s="1"/>
  <c r="T19" i="164"/>
  <c r="T39" i="164" s="1"/>
  <c r="T19" i="163"/>
  <c r="T39" i="163" s="1"/>
  <c r="T18" i="165" s="1"/>
  <c r="T19" i="145"/>
  <c r="T39" i="145" s="1"/>
  <c r="T19" i="126"/>
  <c r="T39" i="126" s="1"/>
  <c r="T18" i="144" s="1"/>
  <c r="T19" i="80"/>
  <c r="T39" i="80" s="1"/>
  <c r="M13" i="189"/>
  <c r="M13" i="186"/>
  <c r="M33" i="186" s="1"/>
  <c r="M13" i="187" s="1"/>
  <c r="M13" i="157"/>
  <c r="M13" i="166"/>
  <c r="M33" i="166" s="1"/>
  <c r="M13" i="164"/>
  <c r="M33" i="164" s="1"/>
  <c r="M13" i="145"/>
  <c r="M33" i="145" s="1"/>
  <c r="M13" i="163"/>
  <c r="M33" i="163" s="1"/>
  <c r="M12" i="165" s="1"/>
  <c r="M13" i="80"/>
  <c r="M33" i="80" s="1"/>
  <c r="M13" i="126"/>
  <c r="M33" i="126" s="1"/>
  <c r="M12" i="144" s="1"/>
  <c r="AB13" i="189"/>
  <c r="AB13" i="186"/>
  <c r="AB33" i="186" s="1"/>
  <c r="AB13" i="187" s="1"/>
  <c r="AB13" i="157"/>
  <c r="AB13" i="166"/>
  <c r="AB33" i="166" s="1"/>
  <c r="AB13" i="164"/>
  <c r="AB33" i="164" s="1"/>
  <c r="AB13" i="163"/>
  <c r="AB33" i="163" s="1"/>
  <c r="AB12" i="165" s="1"/>
  <c r="AB13" i="80"/>
  <c r="AB33" i="80" s="1"/>
  <c r="AB13" i="145"/>
  <c r="AB33" i="145" s="1"/>
  <c r="AB13" i="126"/>
  <c r="AB33" i="126" s="1"/>
  <c r="AB12" i="144" s="1"/>
  <c r="AE10" i="189"/>
  <c r="AE10" i="186"/>
  <c r="AE30" i="186" s="1"/>
  <c r="AE10" i="187" s="1"/>
  <c r="AE10" i="157"/>
  <c r="AE10" i="166"/>
  <c r="AE30" i="166" s="1"/>
  <c r="AE10" i="163"/>
  <c r="AE30" i="163" s="1"/>
  <c r="AE9" i="165" s="1"/>
  <c r="AE10" i="164"/>
  <c r="AE30" i="164" s="1"/>
  <c r="AE10" i="126"/>
  <c r="AE30" i="126" s="1"/>
  <c r="AE9" i="144" s="1"/>
  <c r="AE10" i="80"/>
  <c r="AE30" i="80" s="1"/>
  <c r="AE10" i="145"/>
  <c r="AE30" i="145" s="1"/>
  <c r="W10" i="189"/>
  <c r="W10" i="186"/>
  <c r="W30" i="186" s="1"/>
  <c r="W10" i="187" s="1"/>
  <c r="W10" i="157"/>
  <c r="W10" i="166"/>
  <c r="W30" i="166" s="1"/>
  <c r="W10" i="163"/>
  <c r="W30" i="163" s="1"/>
  <c r="W9" i="165" s="1"/>
  <c r="W10" i="164"/>
  <c r="W30" i="164" s="1"/>
  <c r="W10" i="126"/>
  <c r="W30" i="126" s="1"/>
  <c r="W9" i="144" s="1"/>
  <c r="W10" i="80"/>
  <c r="W30" i="80" s="1"/>
  <c r="W10" i="145"/>
  <c r="W30" i="145" s="1"/>
  <c r="F10" i="189"/>
  <c r="F10" i="186"/>
  <c r="F30" i="186" s="1"/>
  <c r="F10" i="187" s="1"/>
  <c r="F10" i="157"/>
  <c r="F10" i="166"/>
  <c r="F30" i="166" s="1"/>
  <c r="F10" i="163"/>
  <c r="F30" i="163" s="1"/>
  <c r="F9" i="165" s="1"/>
  <c r="F10" i="164"/>
  <c r="F30" i="164" s="1"/>
  <c r="F10" i="145"/>
  <c r="F30" i="145" s="1"/>
  <c r="F10" i="126"/>
  <c r="F30" i="126" s="1"/>
  <c r="F9" i="144" s="1"/>
  <c r="F10" i="80"/>
  <c r="F30" i="80" s="1"/>
  <c r="AI13" i="189"/>
  <c r="AI13" i="186"/>
  <c r="AI33" i="186" s="1"/>
  <c r="AI13" i="187" s="1"/>
  <c r="AI13" i="157"/>
  <c r="AI13" i="166"/>
  <c r="AI33" i="166" s="1"/>
  <c r="AI13" i="163"/>
  <c r="AI33" i="163" s="1"/>
  <c r="AI12" i="165" s="1"/>
  <c r="AI13" i="164"/>
  <c r="AI33" i="164" s="1"/>
  <c r="AI13" i="145"/>
  <c r="AI33" i="145" s="1"/>
  <c r="AI13" i="126"/>
  <c r="AI33" i="126" s="1"/>
  <c r="AI12" i="144" s="1"/>
  <c r="AI13" i="80"/>
  <c r="AI33" i="80" s="1"/>
  <c r="Q8" i="189"/>
  <c r="Q8" i="186"/>
  <c r="Q28" i="186" s="1"/>
  <c r="Q8" i="187" s="1"/>
  <c r="Q8" i="157"/>
  <c r="Q8" i="166"/>
  <c r="Q28" i="166" s="1"/>
  <c r="Q8" i="164"/>
  <c r="Q28" i="164" s="1"/>
  <c r="Q8" i="163"/>
  <c r="Q28" i="163" s="1"/>
  <c r="Q7" i="165" s="1"/>
  <c r="Q8" i="145"/>
  <c r="Q28" i="145" s="1"/>
  <c r="Q8" i="80"/>
  <c r="Q28" i="80" s="1"/>
  <c r="Q8" i="126"/>
  <c r="Q28" i="126" s="1"/>
  <c r="Q7" i="144" s="1"/>
  <c r="X8" i="189"/>
  <c r="X8" i="186"/>
  <c r="X28" i="186" s="1"/>
  <c r="X8" i="187" s="1"/>
  <c r="X8" i="157"/>
  <c r="X8" i="166"/>
  <c r="X28" i="166" s="1"/>
  <c r="X8" i="164"/>
  <c r="X28" i="164" s="1"/>
  <c r="X8" i="163"/>
  <c r="X28" i="163" s="1"/>
  <c r="X7" i="165" s="1"/>
  <c r="X8" i="145"/>
  <c r="X28" i="145" s="1"/>
  <c r="X8" i="126"/>
  <c r="X28" i="126" s="1"/>
  <c r="X7" i="144" s="1"/>
  <c r="X8" i="80"/>
  <c r="X28" i="80" s="1"/>
  <c r="J13" i="189"/>
  <c r="J13" i="186"/>
  <c r="J33" i="186" s="1"/>
  <c r="J13" i="187" s="1"/>
  <c r="J13" i="157"/>
  <c r="J13" i="166"/>
  <c r="J33" i="166" s="1"/>
  <c r="J13" i="163"/>
  <c r="J33" i="163" s="1"/>
  <c r="J12" i="165" s="1"/>
  <c r="J13" i="164"/>
  <c r="J33" i="164" s="1"/>
  <c r="J13" i="145"/>
  <c r="J33" i="145" s="1"/>
  <c r="J13" i="126"/>
  <c r="J33" i="126" s="1"/>
  <c r="J12" i="144" s="1"/>
  <c r="J13" i="80"/>
  <c r="J33" i="80" s="1"/>
  <c r="AJ10" i="189"/>
  <c r="AJ10" i="157"/>
  <c r="AJ10" i="186"/>
  <c r="AJ30" i="186" s="1"/>
  <c r="AJ10" i="187" s="1"/>
  <c r="AJ10" i="166"/>
  <c r="AJ30" i="166" s="1"/>
  <c r="AJ10" i="164"/>
  <c r="AJ30" i="164" s="1"/>
  <c r="AJ10" i="163"/>
  <c r="AJ30" i="163" s="1"/>
  <c r="AJ9" i="165" s="1"/>
  <c r="AJ10" i="145"/>
  <c r="AJ30" i="145" s="1"/>
  <c r="AJ10" i="126"/>
  <c r="AJ30" i="126" s="1"/>
  <c r="AJ9" i="144" s="1"/>
  <c r="AJ10" i="80"/>
  <c r="AJ30" i="80" s="1"/>
  <c r="T13" i="189"/>
  <c r="T13" i="186"/>
  <c r="T33" i="186" s="1"/>
  <c r="T13" i="187" s="1"/>
  <c r="T13" i="157"/>
  <c r="T13" i="166"/>
  <c r="T33" i="166" s="1"/>
  <c r="T13" i="164"/>
  <c r="T33" i="164" s="1"/>
  <c r="T13" i="163"/>
  <c r="T33" i="163" s="1"/>
  <c r="T12" i="165" s="1"/>
  <c r="T13" i="80"/>
  <c r="T33" i="80" s="1"/>
  <c r="T13" i="145"/>
  <c r="T33" i="145" s="1"/>
  <c r="T13" i="126"/>
  <c r="T33" i="126" s="1"/>
  <c r="T12" i="144" s="1"/>
  <c r="Z13" i="189"/>
  <c r="Z13" i="186"/>
  <c r="Z33" i="186" s="1"/>
  <c r="Z13" i="187" s="1"/>
  <c r="Z13" i="157"/>
  <c r="Z13" i="166"/>
  <c r="Z33" i="166" s="1"/>
  <c r="Z13" i="163"/>
  <c r="Z33" i="163" s="1"/>
  <c r="Z12" i="165" s="1"/>
  <c r="Z13" i="164"/>
  <c r="Z33" i="164" s="1"/>
  <c r="Z13" i="145"/>
  <c r="Z33" i="145" s="1"/>
  <c r="Z13" i="126"/>
  <c r="Z33" i="126" s="1"/>
  <c r="Z12" i="144" s="1"/>
  <c r="Z13" i="80"/>
  <c r="Z33" i="80" s="1"/>
  <c r="M10" i="189"/>
  <c r="M10" i="186"/>
  <c r="M30" i="186" s="1"/>
  <c r="M10" i="187" s="1"/>
  <c r="M10" i="157"/>
  <c r="M10" i="166"/>
  <c r="M30" i="166" s="1"/>
  <c r="M10" i="164"/>
  <c r="M30" i="164" s="1"/>
  <c r="M10" i="163"/>
  <c r="M30" i="163" s="1"/>
  <c r="M9" i="165" s="1"/>
  <c r="M10" i="145"/>
  <c r="M30" i="145" s="1"/>
  <c r="M10" i="126"/>
  <c r="M30" i="126" s="1"/>
  <c r="M9" i="144" s="1"/>
  <c r="M10" i="80"/>
  <c r="M30" i="80" s="1"/>
  <c r="U10" i="189"/>
  <c r="U10" i="186"/>
  <c r="U30" i="186" s="1"/>
  <c r="U10" i="187" s="1"/>
  <c r="U10" i="157"/>
  <c r="U10" i="166"/>
  <c r="U30" i="166" s="1"/>
  <c r="U10" i="164"/>
  <c r="U30" i="164" s="1"/>
  <c r="U10" i="145"/>
  <c r="U30" i="145" s="1"/>
  <c r="U10" i="163"/>
  <c r="U30" i="163" s="1"/>
  <c r="U9" i="165" s="1"/>
  <c r="U10" i="126"/>
  <c r="U30" i="126" s="1"/>
  <c r="U9" i="144" s="1"/>
  <c r="U10" i="80"/>
  <c r="U30" i="80" s="1"/>
  <c r="AB10" i="189"/>
  <c r="AB10" i="186"/>
  <c r="AB30" i="186" s="1"/>
  <c r="AB10" i="187" s="1"/>
  <c r="AB10" i="157"/>
  <c r="AB10" i="166"/>
  <c r="AB30" i="166" s="1"/>
  <c r="AB10" i="164"/>
  <c r="AB30" i="164" s="1"/>
  <c r="AB10" i="163"/>
  <c r="AB30" i="163" s="1"/>
  <c r="AB9" i="165" s="1"/>
  <c r="AB10" i="145"/>
  <c r="AB30" i="145" s="1"/>
  <c r="AB10" i="126"/>
  <c r="AB30" i="126" s="1"/>
  <c r="AB9" i="144" s="1"/>
  <c r="AB10" i="80"/>
  <c r="AB30" i="80" s="1"/>
  <c r="D8" i="189"/>
  <c r="D8" i="186"/>
  <c r="D28" i="186" s="1"/>
  <c r="D8" i="187" s="1"/>
  <c r="D8" i="157"/>
  <c r="D8" i="166"/>
  <c r="D28" i="166" s="1"/>
  <c r="D8" i="164"/>
  <c r="D28" i="164" s="1"/>
  <c r="D8" i="163"/>
  <c r="D28" i="163" s="1"/>
  <c r="D7" i="165" s="1"/>
  <c r="D8" i="145"/>
  <c r="D28" i="145" s="1"/>
  <c r="D8" i="126"/>
  <c r="D28" i="126" s="1"/>
  <c r="D7" i="144" s="1"/>
  <c r="D8" i="80"/>
  <c r="D28" i="80" s="1"/>
  <c r="AE8" i="189"/>
  <c r="AE8" i="157"/>
  <c r="AE8" i="186"/>
  <c r="AE28" i="186" s="1"/>
  <c r="AE8" i="187" s="1"/>
  <c r="AE8" i="166"/>
  <c r="AE28" i="166" s="1"/>
  <c r="AE8" i="163"/>
  <c r="AE28" i="163" s="1"/>
  <c r="AE7" i="165" s="1"/>
  <c r="AE8" i="164"/>
  <c r="AE28" i="164" s="1"/>
  <c r="AE8" i="145"/>
  <c r="AE28" i="145" s="1"/>
  <c r="AE8" i="126"/>
  <c r="AE28" i="126" s="1"/>
  <c r="AE7" i="144" s="1"/>
  <c r="AE8" i="80"/>
  <c r="AE28" i="80" s="1"/>
  <c r="O8" i="189"/>
  <c r="O8" i="157"/>
  <c r="O8" i="186"/>
  <c r="O28" i="186" s="1"/>
  <c r="O8" i="187" s="1"/>
  <c r="O8" i="166"/>
  <c r="O28" i="166" s="1"/>
  <c r="O8" i="163"/>
  <c r="O28" i="163" s="1"/>
  <c r="O7" i="165" s="1"/>
  <c r="O8" i="164"/>
  <c r="O28" i="164" s="1"/>
  <c r="O8" i="145"/>
  <c r="O28" i="145" s="1"/>
  <c r="O8" i="126"/>
  <c r="O28" i="126" s="1"/>
  <c r="O7" i="144" s="1"/>
  <c r="O8" i="80"/>
  <c r="O28" i="80" s="1"/>
  <c r="W8" i="189"/>
  <c r="W8" i="186"/>
  <c r="W28" i="186" s="1"/>
  <c r="W8" i="187" s="1"/>
  <c r="W8" i="157"/>
  <c r="W8" i="166"/>
  <c r="W28" i="166" s="1"/>
  <c r="W8" i="163"/>
  <c r="W28" i="163" s="1"/>
  <c r="W7" i="165" s="1"/>
  <c r="W8" i="164"/>
  <c r="W28" i="164" s="1"/>
  <c r="W8" i="145"/>
  <c r="W28" i="145" s="1"/>
  <c r="W8" i="126"/>
  <c r="W28" i="126" s="1"/>
  <c r="W7" i="144" s="1"/>
  <c r="W8" i="80"/>
  <c r="W28" i="80" s="1"/>
  <c r="AC8" i="189"/>
  <c r="AC8" i="186"/>
  <c r="AC28" i="186" s="1"/>
  <c r="AC8" i="187" s="1"/>
  <c r="AC8" i="166"/>
  <c r="AC28" i="166" s="1"/>
  <c r="AC8" i="157"/>
  <c r="AC8" i="164"/>
  <c r="AC28" i="164" s="1"/>
  <c r="AC8" i="145"/>
  <c r="AC28" i="145" s="1"/>
  <c r="AC8" i="163"/>
  <c r="AC28" i="163" s="1"/>
  <c r="AC7" i="165" s="1"/>
  <c r="AC8" i="80"/>
  <c r="AC28" i="80" s="1"/>
  <c r="AC8" i="126"/>
  <c r="AC28" i="126" s="1"/>
  <c r="AC7" i="144" s="1"/>
  <c r="F8" i="189"/>
  <c r="F8" i="186"/>
  <c r="F28" i="186" s="1"/>
  <c r="F8" i="187" s="1"/>
  <c r="F8" i="157"/>
  <c r="F8" i="166"/>
  <c r="F28" i="166" s="1"/>
  <c r="F8" i="163"/>
  <c r="F28" i="163" s="1"/>
  <c r="F7" i="165" s="1"/>
  <c r="F8" i="164"/>
  <c r="F28" i="164" s="1"/>
  <c r="F8" i="145"/>
  <c r="F28" i="145" s="1"/>
  <c r="F8" i="126"/>
  <c r="F28" i="126" s="1"/>
  <c r="F7" i="144" s="1"/>
  <c r="F8" i="80"/>
  <c r="F28" i="80" s="1"/>
  <c r="X13" i="189"/>
  <c r="X13" i="186"/>
  <c r="X33" i="186" s="1"/>
  <c r="X13" i="187" s="1"/>
  <c r="X13" i="157"/>
  <c r="X13" i="166"/>
  <c r="X33" i="166" s="1"/>
  <c r="X13" i="164"/>
  <c r="X33" i="164" s="1"/>
  <c r="X13" i="163"/>
  <c r="X33" i="163" s="1"/>
  <c r="X12" i="165" s="1"/>
  <c r="X13" i="145"/>
  <c r="X33" i="145" s="1"/>
  <c r="X13" i="80"/>
  <c r="X33" i="80" s="1"/>
  <c r="X13" i="126"/>
  <c r="X33" i="126" s="1"/>
  <c r="X12" i="144" s="1"/>
  <c r="AJ19" i="189"/>
  <c r="AJ19" i="157"/>
  <c r="AJ19" i="186"/>
  <c r="AJ39" i="186" s="1"/>
  <c r="AJ19" i="187" s="1"/>
  <c r="AJ19" i="166"/>
  <c r="AJ39" i="166" s="1"/>
  <c r="AJ19" i="164"/>
  <c r="AJ39" i="164" s="1"/>
  <c r="AJ19" i="163"/>
  <c r="AJ39" i="163" s="1"/>
  <c r="AJ18" i="165" s="1"/>
  <c r="AJ19" i="145"/>
  <c r="AJ39" i="145" s="1"/>
  <c r="AJ19" i="126"/>
  <c r="AJ39" i="126" s="1"/>
  <c r="AJ18" i="144" s="1"/>
  <c r="AJ19" i="80"/>
  <c r="AJ39" i="80" s="1"/>
  <c r="T8" i="189"/>
  <c r="T8" i="186"/>
  <c r="T28" i="186" s="1"/>
  <c r="T8" i="187" s="1"/>
  <c r="T8" i="157"/>
  <c r="T8" i="166"/>
  <c r="T28" i="166" s="1"/>
  <c r="T8" i="164"/>
  <c r="T28" i="164" s="1"/>
  <c r="T8" i="163"/>
  <c r="T28" i="163" s="1"/>
  <c r="T7" i="165" s="1"/>
  <c r="T8" i="145"/>
  <c r="T28" i="145" s="1"/>
  <c r="T8" i="126"/>
  <c r="T28" i="126" s="1"/>
  <c r="T7" i="144" s="1"/>
  <c r="T8" i="80"/>
  <c r="T28" i="80" s="1"/>
  <c r="M19" i="189"/>
  <c r="M19" i="186"/>
  <c r="M39" i="186" s="1"/>
  <c r="M19" i="187" s="1"/>
  <c r="M19" i="157"/>
  <c r="M19" i="166"/>
  <c r="M39" i="166" s="1"/>
  <c r="M19" i="164"/>
  <c r="M39" i="164" s="1"/>
  <c r="M19" i="145"/>
  <c r="M39" i="145" s="1"/>
  <c r="M19" i="163"/>
  <c r="M39" i="163" s="1"/>
  <c r="M18" i="165" s="1"/>
  <c r="M19" i="80"/>
  <c r="M39" i="80" s="1"/>
  <c r="M19" i="126"/>
  <c r="M39" i="126" s="1"/>
  <c r="M18" i="144" s="1"/>
  <c r="D13" i="189"/>
  <c r="D13" i="186"/>
  <c r="D33" i="186" s="1"/>
  <c r="D13" i="187" s="1"/>
  <c r="D13" i="157"/>
  <c r="D13" i="166"/>
  <c r="D33" i="166" s="1"/>
  <c r="D13" i="164"/>
  <c r="D33" i="164" s="1"/>
  <c r="D13" i="163"/>
  <c r="D33" i="163" s="1"/>
  <c r="D12" i="165" s="1"/>
  <c r="D13" i="80"/>
  <c r="D33" i="80" s="1"/>
  <c r="D13" i="145"/>
  <c r="D33" i="145" s="1"/>
  <c r="D13" i="126"/>
  <c r="D33" i="126" s="1"/>
  <c r="D12" i="144" s="1"/>
  <c r="W13" i="189"/>
  <c r="W13" i="186"/>
  <c r="W33" i="186" s="1"/>
  <c r="W13" i="187" s="1"/>
  <c r="W13" i="157"/>
  <c r="W13" i="166"/>
  <c r="W33" i="166" s="1"/>
  <c r="W13" i="163"/>
  <c r="W33" i="163" s="1"/>
  <c r="W12" i="165" s="1"/>
  <c r="W13" i="164"/>
  <c r="W33" i="164" s="1"/>
  <c r="W13" i="126"/>
  <c r="W33" i="126" s="1"/>
  <c r="W12" i="144" s="1"/>
  <c r="W13" i="145"/>
  <c r="W33" i="145" s="1"/>
  <c r="W13" i="80"/>
  <c r="W33" i="80" s="1"/>
  <c r="AC13" i="189"/>
  <c r="AC13" i="186"/>
  <c r="AC33" i="186" s="1"/>
  <c r="AC13" i="187" s="1"/>
  <c r="AC13" i="157"/>
  <c r="AC13" i="166"/>
  <c r="AC33" i="166" s="1"/>
  <c r="AC13" i="164"/>
  <c r="AC33" i="164" s="1"/>
  <c r="AC13" i="145"/>
  <c r="AC33" i="145" s="1"/>
  <c r="AC13" i="163"/>
  <c r="AC33" i="163" s="1"/>
  <c r="AC12" i="165" s="1"/>
  <c r="AC13" i="80"/>
  <c r="AC33" i="80" s="1"/>
  <c r="AC13" i="126"/>
  <c r="AC33" i="126" s="1"/>
  <c r="AC12" i="144" s="1"/>
  <c r="AI19" i="189"/>
  <c r="AI19" i="186"/>
  <c r="AI39" i="186" s="1"/>
  <c r="AI19" i="187" s="1"/>
  <c r="AI19" i="157"/>
  <c r="AI19" i="166"/>
  <c r="AI39" i="166" s="1"/>
  <c r="AI19" i="163"/>
  <c r="AI39" i="163" s="1"/>
  <c r="AI18" i="165" s="1"/>
  <c r="AI19" i="164"/>
  <c r="AI39" i="164" s="1"/>
  <c r="AI19" i="145"/>
  <c r="AI39" i="145" s="1"/>
  <c r="AI19" i="126"/>
  <c r="AI39" i="126" s="1"/>
  <c r="AI18" i="144" s="1"/>
  <c r="AI19" i="80"/>
  <c r="AI39" i="80" s="1"/>
  <c r="X10" i="189"/>
  <c r="X10" i="157"/>
  <c r="X10" i="166"/>
  <c r="X30" i="166" s="1"/>
  <c r="X10" i="186"/>
  <c r="X30" i="186" s="1"/>
  <c r="X10" i="187" s="1"/>
  <c r="X10" i="164"/>
  <c r="X30" i="164" s="1"/>
  <c r="X10" i="163"/>
  <c r="X30" i="163" s="1"/>
  <c r="X9" i="165" s="1"/>
  <c r="X10" i="145"/>
  <c r="X30" i="145" s="1"/>
  <c r="X10" i="126"/>
  <c r="X30" i="126" s="1"/>
  <c r="X9" i="144" s="1"/>
  <c r="X10" i="80"/>
  <c r="X30" i="80" s="1"/>
  <c r="AJ13" i="189"/>
  <c r="AJ13" i="186"/>
  <c r="AJ33" i="186" s="1"/>
  <c r="AJ13" i="187" s="1"/>
  <c r="AJ13" i="157"/>
  <c r="AJ13" i="166"/>
  <c r="AJ33" i="166" s="1"/>
  <c r="AJ13" i="164"/>
  <c r="AJ33" i="164" s="1"/>
  <c r="AJ13" i="163"/>
  <c r="AJ33" i="163" s="1"/>
  <c r="AJ12" i="165" s="1"/>
  <c r="AJ13" i="80"/>
  <c r="AJ33" i="80" s="1"/>
  <c r="AJ13" i="145"/>
  <c r="AJ33" i="145" s="1"/>
  <c r="AJ13" i="126"/>
  <c r="AJ33" i="126" s="1"/>
  <c r="AJ12" i="144" s="1"/>
  <c r="Z19" i="189"/>
  <c r="Z19" i="186"/>
  <c r="Z39" i="186" s="1"/>
  <c r="Z19" i="187" s="1"/>
  <c r="Z19" i="157"/>
  <c r="Z19" i="166"/>
  <c r="Z39" i="166" s="1"/>
  <c r="Z19" i="163"/>
  <c r="Z39" i="163" s="1"/>
  <c r="Z18" i="165" s="1"/>
  <c r="Z19" i="164"/>
  <c r="Z39" i="164" s="1"/>
  <c r="Z19" i="145"/>
  <c r="Z39" i="145" s="1"/>
  <c r="Z19" i="126"/>
  <c r="Z39" i="126" s="1"/>
  <c r="Z18" i="144" s="1"/>
  <c r="Z19" i="80"/>
  <c r="Z39" i="80" s="1"/>
  <c r="U13" i="189"/>
  <c r="U13" i="186"/>
  <c r="U33" i="186" s="1"/>
  <c r="U13" i="187" s="1"/>
  <c r="U13" i="157"/>
  <c r="U13" i="166"/>
  <c r="U33" i="166" s="1"/>
  <c r="U13" i="164"/>
  <c r="U33" i="164" s="1"/>
  <c r="U13" i="163"/>
  <c r="U33" i="163" s="1"/>
  <c r="U12" i="165" s="1"/>
  <c r="U13" i="145"/>
  <c r="U33" i="145" s="1"/>
  <c r="U13" i="80"/>
  <c r="U33" i="80" s="1"/>
  <c r="U13" i="126"/>
  <c r="U33" i="126" s="1"/>
  <c r="U12" i="144" s="1"/>
  <c r="D10" i="189"/>
  <c r="D10" i="157"/>
  <c r="D10" i="186"/>
  <c r="D30" i="186" s="1"/>
  <c r="D10" i="187" s="1"/>
  <c r="D10" i="166"/>
  <c r="D30" i="166" s="1"/>
  <c r="D10" i="164"/>
  <c r="D30" i="164" s="1"/>
  <c r="D10" i="163"/>
  <c r="D30" i="163" s="1"/>
  <c r="D9" i="165" s="1"/>
  <c r="D10" i="145"/>
  <c r="D30" i="145" s="1"/>
  <c r="D10" i="126"/>
  <c r="D30" i="126" s="1"/>
  <c r="D9" i="144" s="1"/>
  <c r="D10" i="80"/>
  <c r="D30" i="80" s="1"/>
  <c r="O10" i="189"/>
  <c r="O10" i="186"/>
  <c r="O30" i="186" s="1"/>
  <c r="O10" i="187" s="1"/>
  <c r="O10" i="157"/>
  <c r="O10" i="163"/>
  <c r="O30" i="163" s="1"/>
  <c r="O9" i="165" s="1"/>
  <c r="O10" i="166"/>
  <c r="O30" i="166" s="1"/>
  <c r="O10" i="164"/>
  <c r="O30" i="164" s="1"/>
  <c r="O10" i="126"/>
  <c r="O30" i="126" s="1"/>
  <c r="O9" i="144" s="1"/>
  <c r="O10" i="80"/>
  <c r="O30" i="80" s="1"/>
  <c r="O10" i="145"/>
  <c r="O30" i="145" s="1"/>
  <c r="AC10" i="189"/>
  <c r="AC10" i="186"/>
  <c r="AC30" i="186" s="1"/>
  <c r="AC10" i="187" s="1"/>
  <c r="AC10" i="157"/>
  <c r="AC10" i="166"/>
  <c r="AC30" i="166" s="1"/>
  <c r="AC10" i="164"/>
  <c r="AC30" i="164" s="1"/>
  <c r="AC10" i="163"/>
  <c r="AC30" i="163" s="1"/>
  <c r="AC9" i="165" s="1"/>
  <c r="AC10" i="145"/>
  <c r="AC30" i="145" s="1"/>
  <c r="AC10" i="126"/>
  <c r="AC30" i="126" s="1"/>
  <c r="AC9" i="144" s="1"/>
  <c r="AC10" i="80"/>
  <c r="AC30" i="80" s="1"/>
  <c r="AI10" i="189"/>
  <c r="AI10" i="186"/>
  <c r="AI30" i="186" s="1"/>
  <c r="AI10" i="187" s="1"/>
  <c r="AI10" i="166"/>
  <c r="AI30" i="166" s="1"/>
  <c r="AI10" i="157"/>
  <c r="AI10" i="163"/>
  <c r="AI30" i="163" s="1"/>
  <c r="AI9" i="165" s="1"/>
  <c r="AI10" i="164"/>
  <c r="AI30" i="164" s="1"/>
  <c r="AI10" i="145"/>
  <c r="AI30" i="145" s="1"/>
  <c r="AI10" i="126"/>
  <c r="AI30" i="126" s="1"/>
  <c r="AI9" i="144" s="1"/>
  <c r="AI10" i="80"/>
  <c r="AI30" i="80" s="1"/>
  <c r="Q19" i="189"/>
  <c r="Q19" i="186"/>
  <c r="Q39" i="186" s="1"/>
  <c r="Q19" i="187" s="1"/>
  <c r="Q19" i="157"/>
  <c r="Q19" i="166"/>
  <c r="Q39" i="166" s="1"/>
  <c r="Q19" i="164"/>
  <c r="Q39" i="164" s="1"/>
  <c r="Q19" i="145"/>
  <c r="Q39" i="145" s="1"/>
  <c r="Q19" i="163"/>
  <c r="Q39" i="163" s="1"/>
  <c r="Q18" i="165" s="1"/>
  <c r="Q19" i="80"/>
  <c r="Q39" i="80" s="1"/>
  <c r="Q19" i="126"/>
  <c r="Q39" i="126" s="1"/>
  <c r="Q18" i="144" s="1"/>
  <c r="X19" i="189"/>
  <c r="X19" i="186"/>
  <c r="X39" i="186" s="1"/>
  <c r="X19" i="187" s="1"/>
  <c r="X19" i="157"/>
  <c r="X19" i="166"/>
  <c r="X39" i="166" s="1"/>
  <c r="X19" i="164"/>
  <c r="X39" i="164" s="1"/>
  <c r="X19" i="163"/>
  <c r="X39" i="163" s="1"/>
  <c r="X18" i="165" s="1"/>
  <c r="X19" i="145"/>
  <c r="X39" i="145" s="1"/>
  <c r="X19" i="126"/>
  <c r="X39" i="126" s="1"/>
  <c r="X18" i="144" s="1"/>
  <c r="X19" i="80"/>
  <c r="X39" i="80" s="1"/>
  <c r="J10" i="189"/>
  <c r="J10" i="186"/>
  <c r="J30" i="186" s="1"/>
  <c r="J10" i="187" s="1"/>
  <c r="J10" i="157"/>
  <c r="J10" i="166"/>
  <c r="J30" i="166" s="1"/>
  <c r="J10" i="163"/>
  <c r="J30" i="163" s="1"/>
  <c r="J9" i="165" s="1"/>
  <c r="J10" i="164"/>
  <c r="J30" i="164" s="1"/>
  <c r="J10" i="145"/>
  <c r="J30" i="145" s="1"/>
  <c r="J10" i="126"/>
  <c r="J30" i="126" s="1"/>
  <c r="J9" i="144" s="1"/>
  <c r="J10" i="80"/>
  <c r="J30" i="80" s="1"/>
  <c r="AJ8" i="189"/>
  <c r="AJ8" i="186"/>
  <c r="AJ28" i="186" s="1"/>
  <c r="AJ8" i="187" s="1"/>
  <c r="AJ8" i="157"/>
  <c r="AJ8" i="166"/>
  <c r="AJ28" i="166" s="1"/>
  <c r="AJ8" i="164"/>
  <c r="AJ28" i="164" s="1"/>
  <c r="AJ8" i="163"/>
  <c r="AJ28" i="163" s="1"/>
  <c r="AJ7" i="165" s="1"/>
  <c r="AJ8" i="145"/>
  <c r="AJ28" i="145" s="1"/>
  <c r="AJ8" i="126"/>
  <c r="AJ28" i="126" s="1"/>
  <c r="AJ7" i="144" s="1"/>
  <c r="AJ8" i="80"/>
  <c r="AJ28" i="80" s="1"/>
  <c r="T10" i="189"/>
  <c r="T10" i="157"/>
  <c r="T10" i="186"/>
  <c r="T30" i="186" s="1"/>
  <c r="T10" i="187" s="1"/>
  <c r="T10" i="166"/>
  <c r="T30" i="166" s="1"/>
  <c r="T10" i="164"/>
  <c r="T30" i="164" s="1"/>
  <c r="T10" i="163"/>
  <c r="T30" i="163" s="1"/>
  <c r="T9" i="165" s="1"/>
  <c r="T10" i="145"/>
  <c r="T30" i="145" s="1"/>
  <c r="T10" i="126"/>
  <c r="T30" i="126" s="1"/>
  <c r="T9" i="144" s="1"/>
  <c r="T10" i="80"/>
  <c r="T30" i="80" s="1"/>
  <c r="Z10" i="189"/>
  <c r="Z10" i="186"/>
  <c r="Z30" i="186" s="1"/>
  <c r="Z10" i="187" s="1"/>
  <c r="Z10" i="157"/>
  <c r="Z10" i="166"/>
  <c r="Z30" i="166" s="1"/>
  <c r="Z10" i="163"/>
  <c r="Z30" i="163" s="1"/>
  <c r="Z9" i="165" s="1"/>
  <c r="Z10" i="164"/>
  <c r="Z30" i="164" s="1"/>
  <c r="Z10" i="145"/>
  <c r="Z30" i="145" s="1"/>
  <c r="Z10" i="126"/>
  <c r="Z30" i="126" s="1"/>
  <c r="Z9" i="144" s="1"/>
  <c r="Z10" i="80"/>
  <c r="Z30" i="80" s="1"/>
  <c r="M8" i="189"/>
  <c r="M8" i="186"/>
  <c r="M28" i="186" s="1"/>
  <c r="M8" i="187" s="1"/>
  <c r="M8" i="166"/>
  <c r="M28" i="166" s="1"/>
  <c r="M8" i="157"/>
  <c r="M8" i="164"/>
  <c r="M28" i="164" s="1"/>
  <c r="M8" i="145"/>
  <c r="M28" i="145" s="1"/>
  <c r="M8" i="163"/>
  <c r="M28" i="163" s="1"/>
  <c r="M7" i="165" s="1"/>
  <c r="M8" i="80"/>
  <c r="M28" i="80" s="1"/>
  <c r="M8" i="126"/>
  <c r="M28" i="126" s="1"/>
  <c r="M7" i="144" s="1"/>
  <c r="U8" i="189"/>
  <c r="U8" i="186"/>
  <c r="U28" i="186" s="1"/>
  <c r="U8" i="187" s="1"/>
  <c r="U8" i="157"/>
  <c r="U8" i="166"/>
  <c r="U28" i="166" s="1"/>
  <c r="U8" i="164"/>
  <c r="U28" i="164" s="1"/>
  <c r="U8" i="163"/>
  <c r="U28" i="163" s="1"/>
  <c r="U7" i="165" s="1"/>
  <c r="U8" i="145"/>
  <c r="U28" i="145" s="1"/>
  <c r="U8" i="80"/>
  <c r="U28" i="80" s="1"/>
  <c r="U8" i="126"/>
  <c r="U28" i="126" s="1"/>
  <c r="U7" i="144" s="1"/>
  <c r="AB8" i="186"/>
  <c r="AB28" i="186" s="1"/>
  <c r="AB8" i="187" s="1"/>
  <c r="AB8" i="189"/>
  <c r="AB8" i="157"/>
  <c r="AB8" i="166"/>
  <c r="AB28" i="166" s="1"/>
  <c r="AB8" i="164"/>
  <c r="AB28" i="164" s="1"/>
  <c r="AB8" i="163"/>
  <c r="AB28" i="163" s="1"/>
  <c r="AB7" i="165" s="1"/>
  <c r="AB8" i="145"/>
  <c r="AB28" i="145" s="1"/>
  <c r="AB8" i="126"/>
  <c r="AB28" i="126" s="1"/>
  <c r="AB7" i="144" s="1"/>
  <c r="AB8" i="80"/>
  <c r="AB28" i="80" s="1"/>
  <c r="D19" i="189"/>
  <c r="D19" i="157"/>
  <c r="D19" i="186"/>
  <c r="D39" i="186" s="1"/>
  <c r="D19" i="187" s="1"/>
  <c r="D19" i="166"/>
  <c r="D39" i="166" s="1"/>
  <c r="D19" i="164"/>
  <c r="D39" i="164" s="1"/>
  <c r="D19" i="163"/>
  <c r="D39" i="163" s="1"/>
  <c r="D18" i="165" s="1"/>
  <c r="D19" i="145"/>
  <c r="D39" i="145" s="1"/>
  <c r="D19" i="126"/>
  <c r="D39" i="126" s="1"/>
  <c r="D18" i="144" s="1"/>
  <c r="D19" i="80"/>
  <c r="D39" i="80" s="1"/>
  <c r="AE19" i="189"/>
  <c r="AE19" i="186"/>
  <c r="AE39" i="186" s="1"/>
  <c r="AE19" i="187" s="1"/>
  <c r="AE19" i="157"/>
  <c r="AE19" i="163"/>
  <c r="AE39" i="163" s="1"/>
  <c r="AE18" i="165" s="1"/>
  <c r="AE19" i="166"/>
  <c r="AE39" i="166" s="1"/>
  <c r="AE19" i="164"/>
  <c r="AE39" i="164" s="1"/>
  <c r="AE19" i="126"/>
  <c r="AE39" i="126" s="1"/>
  <c r="AE18" i="144" s="1"/>
  <c r="AE19" i="145"/>
  <c r="AE39" i="145" s="1"/>
  <c r="AE19" i="80"/>
  <c r="AE39" i="80" s="1"/>
  <c r="O19" i="189"/>
  <c r="O19" i="186"/>
  <c r="O39" i="186" s="1"/>
  <c r="O19" i="187" s="1"/>
  <c r="O19" i="157"/>
  <c r="O19" i="166"/>
  <c r="O39" i="166" s="1"/>
  <c r="O19" i="163"/>
  <c r="O39" i="163" s="1"/>
  <c r="O18" i="165" s="1"/>
  <c r="O19" i="164"/>
  <c r="O39" i="164" s="1"/>
  <c r="O19" i="126"/>
  <c r="O39" i="126" s="1"/>
  <c r="O18" i="144" s="1"/>
  <c r="O19" i="145"/>
  <c r="O39" i="145" s="1"/>
  <c r="O19" i="80"/>
  <c r="O39" i="80" s="1"/>
  <c r="W19" i="189"/>
  <c r="W19" i="186"/>
  <c r="W39" i="186" s="1"/>
  <c r="W19" i="187" s="1"/>
  <c r="W19" i="157"/>
  <c r="W19" i="166"/>
  <c r="W39" i="166" s="1"/>
  <c r="W19" i="163"/>
  <c r="W39" i="163" s="1"/>
  <c r="W18" i="165" s="1"/>
  <c r="W19" i="164"/>
  <c r="W39" i="164" s="1"/>
  <c r="W19" i="126"/>
  <c r="W39" i="126" s="1"/>
  <c r="W18" i="144" s="1"/>
  <c r="W19" i="80"/>
  <c r="W39" i="80" s="1"/>
  <c r="W19" i="145"/>
  <c r="W39" i="145" s="1"/>
  <c r="AC19" i="189"/>
  <c r="AC19" i="186"/>
  <c r="AC39" i="186" s="1"/>
  <c r="AC19" i="187" s="1"/>
  <c r="AC19" i="157"/>
  <c r="AC19" i="166"/>
  <c r="AC39" i="166" s="1"/>
  <c r="AC19" i="164"/>
  <c r="AC39" i="164" s="1"/>
  <c r="AC19" i="145"/>
  <c r="AC39" i="145" s="1"/>
  <c r="AC19" i="163"/>
  <c r="AC39" i="163" s="1"/>
  <c r="AC18" i="165" s="1"/>
  <c r="AC19" i="80"/>
  <c r="AC39" i="80" s="1"/>
  <c r="AC19" i="126"/>
  <c r="AC39" i="126" s="1"/>
  <c r="AC18" i="144" s="1"/>
  <c r="F19" i="189"/>
  <c r="F19" i="186"/>
  <c r="F39" i="186" s="1"/>
  <c r="F19" i="187" s="1"/>
  <c r="F19" i="157"/>
  <c r="F19" i="166"/>
  <c r="F39" i="166" s="1"/>
  <c r="F19" i="163"/>
  <c r="F39" i="163" s="1"/>
  <c r="F18" i="165" s="1"/>
  <c r="F19" i="164"/>
  <c r="F39" i="164" s="1"/>
  <c r="F19" i="145"/>
  <c r="F39" i="145" s="1"/>
  <c r="F19" i="126"/>
  <c r="F39" i="126" s="1"/>
  <c r="F18" i="144" s="1"/>
  <c r="F19" i="80"/>
  <c r="F39" i="80" s="1"/>
  <c r="AB20" i="54"/>
  <c r="AJ20" i="54"/>
  <c r="T22" i="54"/>
  <c r="U14" i="54"/>
  <c r="AE11" i="54"/>
  <c r="F11" i="54"/>
  <c r="Z22" i="54"/>
  <c r="M14" i="54"/>
  <c r="AB14" i="54"/>
  <c r="AI22" i="54"/>
  <c r="Q11" i="54"/>
  <c r="X11" i="54"/>
  <c r="J22" i="54"/>
  <c r="AJ14" i="54"/>
  <c r="AI14" i="54"/>
  <c r="Q20" i="54"/>
  <c r="X14" i="54"/>
  <c r="J14" i="54"/>
  <c r="AJ11" i="54"/>
  <c r="T11" i="54"/>
  <c r="Z20" i="54"/>
  <c r="M20" i="54"/>
  <c r="M22" i="54"/>
  <c r="D20" i="54"/>
  <c r="AE20" i="54"/>
  <c r="O22" i="54"/>
  <c r="W20" i="54"/>
  <c r="AC14" i="54"/>
  <c r="F22" i="54"/>
  <c r="AI20" i="54"/>
  <c r="AI11" i="54"/>
  <c r="Q14" i="54"/>
  <c r="J11" i="54"/>
  <c r="AJ22" i="54"/>
  <c r="T20" i="54"/>
  <c r="AB11" i="54"/>
  <c r="D14" i="54"/>
  <c r="AE14" i="54"/>
  <c r="O20" i="54"/>
  <c r="W14" i="54"/>
  <c r="AC11" i="54"/>
  <c r="F20" i="54"/>
  <c r="X22" i="54"/>
  <c r="J20" i="54"/>
  <c r="Z14" i="54"/>
  <c r="U11" i="54"/>
  <c r="AB22" i="54"/>
  <c r="D11" i="54"/>
  <c r="O14" i="54"/>
  <c r="W11" i="54"/>
  <c r="AC22" i="54"/>
  <c r="F14" i="54"/>
  <c r="Q22" i="54"/>
  <c r="X20" i="54"/>
  <c r="T14" i="54"/>
  <c r="Z11" i="54"/>
  <c r="M11" i="54"/>
  <c r="U20" i="54"/>
  <c r="U22" i="54"/>
  <c r="D22" i="54"/>
  <c r="AE22" i="54"/>
  <c r="O11" i="54"/>
  <c r="W22" i="54"/>
  <c r="AC20" i="54"/>
  <c r="AC20" i="189" l="1"/>
  <c r="AC20" i="186"/>
  <c r="AC40" i="186" s="1"/>
  <c r="AC20" i="187" s="1"/>
  <c r="AC20" i="166"/>
  <c r="AC40" i="166" s="1"/>
  <c r="AC20" i="164"/>
  <c r="AC40" i="164" s="1"/>
  <c r="AC20" i="157"/>
  <c r="AC20" i="145"/>
  <c r="AC40" i="145" s="1"/>
  <c r="AC20" i="163"/>
  <c r="AC40" i="163" s="1"/>
  <c r="AC19" i="165" s="1"/>
  <c r="AC20" i="80"/>
  <c r="AC40" i="80" s="1"/>
  <c r="AC20" i="126"/>
  <c r="AC40" i="126" s="1"/>
  <c r="AC19" i="144" s="1"/>
  <c r="F14" i="189"/>
  <c r="F14" i="186"/>
  <c r="F34" i="186" s="1"/>
  <c r="F14" i="187" s="1"/>
  <c r="F14" i="157"/>
  <c r="F14" i="166"/>
  <c r="F34" i="166" s="1"/>
  <c r="F14" i="163"/>
  <c r="F34" i="163" s="1"/>
  <c r="F13" i="165" s="1"/>
  <c r="F14" i="164"/>
  <c r="F34" i="164" s="1"/>
  <c r="F14" i="145"/>
  <c r="F34" i="145" s="1"/>
  <c r="F14" i="126"/>
  <c r="F34" i="126" s="1"/>
  <c r="F13" i="144" s="1"/>
  <c r="F14" i="80"/>
  <c r="F34" i="80" s="1"/>
  <c r="AB11" i="189"/>
  <c r="AB11" i="186"/>
  <c r="AB31" i="186" s="1"/>
  <c r="AB11" i="187" s="1"/>
  <c r="AB11" i="157"/>
  <c r="AB11" i="166"/>
  <c r="AB31" i="166" s="1"/>
  <c r="AB11" i="164"/>
  <c r="AB31" i="164" s="1"/>
  <c r="AB11" i="163"/>
  <c r="AB31" i="163" s="1"/>
  <c r="AB10" i="165" s="1"/>
  <c r="AB11" i="145"/>
  <c r="AB31" i="145" s="1"/>
  <c r="AB11" i="80"/>
  <c r="AB31" i="80" s="1"/>
  <c r="AB11" i="126"/>
  <c r="AB31" i="126" s="1"/>
  <c r="AB10" i="144" s="1"/>
  <c r="D20" i="189"/>
  <c r="D20" i="186"/>
  <c r="D40" i="186" s="1"/>
  <c r="D20" i="187" s="1"/>
  <c r="D20" i="157"/>
  <c r="D20" i="166"/>
  <c r="D40" i="166" s="1"/>
  <c r="D20" i="164"/>
  <c r="D40" i="164" s="1"/>
  <c r="D20" i="163"/>
  <c r="D40" i="163" s="1"/>
  <c r="D19" i="165" s="1"/>
  <c r="D20" i="145"/>
  <c r="D40" i="145" s="1"/>
  <c r="D20" i="126"/>
  <c r="D40" i="126" s="1"/>
  <c r="D19" i="144" s="1"/>
  <c r="D20" i="80"/>
  <c r="D40" i="80" s="1"/>
  <c r="M14" i="189"/>
  <c r="M14" i="186"/>
  <c r="M34" i="186" s="1"/>
  <c r="M14" i="187" s="1"/>
  <c r="M14" i="157"/>
  <c r="M14" i="166"/>
  <c r="M34" i="166" s="1"/>
  <c r="M14" i="164"/>
  <c r="M34" i="164" s="1"/>
  <c r="M14" i="145"/>
  <c r="M34" i="145" s="1"/>
  <c r="M14" i="163"/>
  <c r="M34" i="163" s="1"/>
  <c r="M13" i="165" s="1"/>
  <c r="M14" i="80"/>
  <c r="M34" i="80" s="1"/>
  <c r="M14" i="126"/>
  <c r="M34" i="126" s="1"/>
  <c r="M13" i="144" s="1"/>
  <c r="U8" i="188"/>
  <c r="U28" i="157"/>
  <c r="Z11" i="189"/>
  <c r="Z11" i="186"/>
  <c r="Z31" i="186" s="1"/>
  <c r="Z11" i="187" s="1"/>
  <c r="Z11" i="157"/>
  <c r="Z11" i="166"/>
  <c r="Z31" i="166" s="1"/>
  <c r="Z11" i="163"/>
  <c r="Z31" i="163" s="1"/>
  <c r="Z10" i="165" s="1"/>
  <c r="Z11" i="164"/>
  <c r="Z31" i="164" s="1"/>
  <c r="Z11" i="145"/>
  <c r="Z31" i="145" s="1"/>
  <c r="Z11" i="126"/>
  <c r="Z31" i="126" s="1"/>
  <c r="Z10" i="144" s="1"/>
  <c r="Z11" i="80"/>
  <c r="Z31" i="80" s="1"/>
  <c r="J20" i="189"/>
  <c r="J20" i="186"/>
  <c r="J40" i="186" s="1"/>
  <c r="J20" i="187" s="1"/>
  <c r="J20" i="157"/>
  <c r="J20" i="166"/>
  <c r="J40" i="166" s="1"/>
  <c r="J20" i="163"/>
  <c r="J40" i="163" s="1"/>
  <c r="J19" i="165" s="1"/>
  <c r="J20" i="164"/>
  <c r="J40" i="164" s="1"/>
  <c r="J20" i="145"/>
  <c r="J40" i="145" s="1"/>
  <c r="J20" i="126"/>
  <c r="J40" i="126" s="1"/>
  <c r="J19" i="144" s="1"/>
  <c r="J20" i="80"/>
  <c r="J40" i="80" s="1"/>
  <c r="Q14" i="189"/>
  <c r="Q14" i="186"/>
  <c r="Q34" i="186" s="1"/>
  <c r="Q14" i="187" s="1"/>
  <c r="Q14" i="166"/>
  <c r="Q34" i="166" s="1"/>
  <c r="Q14" i="157"/>
  <c r="Q14" i="164"/>
  <c r="Q34" i="164" s="1"/>
  <c r="Q14" i="163"/>
  <c r="Q34" i="163" s="1"/>
  <c r="Q13" i="165" s="1"/>
  <c r="Q14" i="145"/>
  <c r="Q34" i="145" s="1"/>
  <c r="Q14" i="80"/>
  <c r="Q34" i="80" s="1"/>
  <c r="Q14" i="126"/>
  <c r="Q34" i="126" s="1"/>
  <c r="Q13" i="144" s="1"/>
  <c r="T11" i="189"/>
  <c r="T11" i="186"/>
  <c r="T31" i="186" s="1"/>
  <c r="T11" i="187" s="1"/>
  <c r="T11" i="157"/>
  <c r="T11" i="166"/>
  <c r="T31" i="166" s="1"/>
  <c r="T11" i="164"/>
  <c r="T31" i="164" s="1"/>
  <c r="T11" i="163"/>
  <c r="T31" i="163" s="1"/>
  <c r="T10" i="165" s="1"/>
  <c r="T11" i="145"/>
  <c r="T31" i="145" s="1"/>
  <c r="T11" i="80"/>
  <c r="T31" i="80" s="1"/>
  <c r="T11" i="126"/>
  <c r="T31" i="126" s="1"/>
  <c r="T10" i="144" s="1"/>
  <c r="X11" i="189"/>
  <c r="X11" i="186"/>
  <c r="X31" i="186" s="1"/>
  <c r="X11" i="187" s="1"/>
  <c r="X11" i="157"/>
  <c r="X11" i="166"/>
  <c r="X31" i="166" s="1"/>
  <c r="X11" i="164"/>
  <c r="X31" i="164" s="1"/>
  <c r="X11" i="163"/>
  <c r="X31" i="163" s="1"/>
  <c r="X10" i="165" s="1"/>
  <c r="X11" i="80"/>
  <c r="X31" i="80" s="1"/>
  <c r="X11" i="145"/>
  <c r="X31" i="145" s="1"/>
  <c r="X11" i="126"/>
  <c r="X31" i="126" s="1"/>
  <c r="X10" i="144" s="1"/>
  <c r="U14" i="189"/>
  <c r="U14" i="186"/>
  <c r="U34" i="186" s="1"/>
  <c r="U14" i="187" s="1"/>
  <c r="U14" i="166"/>
  <c r="U34" i="166" s="1"/>
  <c r="U14" i="157"/>
  <c r="U14" i="164"/>
  <c r="U34" i="164" s="1"/>
  <c r="U14" i="163"/>
  <c r="U34" i="163" s="1"/>
  <c r="U13" i="165" s="1"/>
  <c r="U14" i="145"/>
  <c r="U34" i="145" s="1"/>
  <c r="U14" i="80"/>
  <c r="U34" i="80" s="1"/>
  <c r="U14" i="126"/>
  <c r="U34" i="126" s="1"/>
  <c r="U13" i="144" s="1"/>
  <c r="X30" i="157"/>
  <c r="X10" i="188"/>
  <c r="AB10" i="188"/>
  <c r="AB30" i="157"/>
  <c r="J13" i="188"/>
  <c r="J33" i="157"/>
  <c r="F10" i="188"/>
  <c r="F30" i="157"/>
  <c r="T28" i="157"/>
  <c r="T8" i="188"/>
  <c r="AJ19" i="188"/>
  <c r="AJ39" i="157"/>
  <c r="D28" i="157"/>
  <c r="D8" i="188"/>
  <c r="X28" i="157"/>
  <c r="X8" i="188"/>
  <c r="W30" i="157"/>
  <c r="W10" i="188"/>
  <c r="D22" i="189"/>
  <c r="D22" i="157"/>
  <c r="D22" i="186"/>
  <c r="D42" i="186" s="1"/>
  <c r="D22" i="187" s="1"/>
  <c r="D22" i="164"/>
  <c r="D42" i="164" s="1"/>
  <c r="D22" i="163"/>
  <c r="D42" i="163" s="1"/>
  <c r="D21" i="165" s="1"/>
  <c r="D22" i="166"/>
  <c r="D42" i="166" s="1"/>
  <c r="D22" i="145"/>
  <c r="D42" i="145" s="1"/>
  <c r="D22" i="126"/>
  <c r="D42" i="126" s="1"/>
  <c r="D21" i="144" s="1"/>
  <c r="D22" i="80"/>
  <c r="D42" i="80" s="1"/>
  <c r="D11" i="189"/>
  <c r="D11" i="186"/>
  <c r="D31" i="186" s="1"/>
  <c r="D11" i="187" s="1"/>
  <c r="D11" i="157"/>
  <c r="D11" i="166"/>
  <c r="D31" i="166" s="1"/>
  <c r="D11" i="164"/>
  <c r="D31" i="164" s="1"/>
  <c r="D11" i="163"/>
  <c r="D31" i="163" s="1"/>
  <c r="D10" i="165" s="1"/>
  <c r="D11" i="145"/>
  <c r="D31" i="145" s="1"/>
  <c r="D11" i="80"/>
  <c r="D31" i="80" s="1"/>
  <c r="D11" i="126"/>
  <c r="D31" i="126" s="1"/>
  <c r="D10" i="144" s="1"/>
  <c r="W14" i="189"/>
  <c r="W14" i="157"/>
  <c r="W14" i="186"/>
  <c r="W34" i="186" s="1"/>
  <c r="W14" i="187" s="1"/>
  <c r="W14" i="166"/>
  <c r="W34" i="166" s="1"/>
  <c r="W14" i="163"/>
  <c r="W34" i="163" s="1"/>
  <c r="W13" i="165" s="1"/>
  <c r="W14" i="164"/>
  <c r="W34" i="164" s="1"/>
  <c r="W14" i="145"/>
  <c r="W34" i="145" s="1"/>
  <c r="W14" i="126"/>
  <c r="W34" i="126" s="1"/>
  <c r="W13" i="144" s="1"/>
  <c r="W14" i="80"/>
  <c r="W34" i="80" s="1"/>
  <c r="AC14" i="189"/>
  <c r="AC14" i="186"/>
  <c r="AC34" i="186" s="1"/>
  <c r="AC14" i="187" s="1"/>
  <c r="AC14" i="157"/>
  <c r="AC14" i="166"/>
  <c r="AC34" i="166" s="1"/>
  <c r="AC14" i="164"/>
  <c r="AC34" i="164" s="1"/>
  <c r="AC14" i="145"/>
  <c r="AC34" i="145" s="1"/>
  <c r="AC14" i="163"/>
  <c r="AC34" i="163" s="1"/>
  <c r="AC13" i="165" s="1"/>
  <c r="AC14" i="80"/>
  <c r="AC34" i="80" s="1"/>
  <c r="AC14" i="126"/>
  <c r="AC34" i="126" s="1"/>
  <c r="AC13" i="144" s="1"/>
  <c r="Q20" i="189"/>
  <c r="Q20" i="157"/>
  <c r="Q20" i="186"/>
  <c r="Q40" i="186" s="1"/>
  <c r="Q20" i="187" s="1"/>
  <c r="Q20" i="166"/>
  <c r="Q40" i="166" s="1"/>
  <c r="Q20" i="164"/>
  <c r="Q40" i="164" s="1"/>
  <c r="Q20" i="163"/>
  <c r="Q40" i="163" s="1"/>
  <c r="Q19" i="165" s="1"/>
  <c r="Q20" i="145"/>
  <c r="Q40" i="145" s="1"/>
  <c r="Q20" i="126"/>
  <c r="Q40" i="126" s="1"/>
  <c r="Q19" i="144" s="1"/>
  <c r="Q20" i="80"/>
  <c r="Q40" i="80" s="1"/>
  <c r="T10" i="188"/>
  <c r="T30" i="157"/>
  <c r="AJ28" i="157"/>
  <c r="AJ8" i="188"/>
  <c r="O30" i="157"/>
  <c r="O10" i="188"/>
  <c r="D10" i="188"/>
  <c r="D30" i="157"/>
  <c r="W28" i="157"/>
  <c r="W8" i="188"/>
  <c r="AJ10" i="188"/>
  <c r="AJ30" i="157"/>
  <c r="Q8" i="188"/>
  <c r="Q28" i="157"/>
  <c r="AE10" i="188"/>
  <c r="AE30" i="157"/>
  <c r="T39" i="157"/>
  <c r="T19" i="188"/>
  <c r="AE13" i="188"/>
  <c r="AE33" i="157"/>
  <c r="AB39" i="157"/>
  <c r="AB19" i="188"/>
  <c r="W22" i="189"/>
  <c r="W22" i="186"/>
  <c r="W42" i="186" s="1"/>
  <c r="W22" i="187" s="1"/>
  <c r="W22" i="157"/>
  <c r="W22" i="166"/>
  <c r="W42" i="166" s="1"/>
  <c r="W22" i="163"/>
  <c r="W42" i="163" s="1"/>
  <c r="W21" i="165" s="1"/>
  <c r="W22" i="164"/>
  <c r="W42" i="164" s="1"/>
  <c r="W22" i="126"/>
  <c r="W42" i="126" s="1"/>
  <c r="W21" i="144" s="1"/>
  <c r="W22" i="145"/>
  <c r="W42" i="145" s="1"/>
  <c r="W22" i="80"/>
  <c r="W42" i="80" s="1"/>
  <c r="U22" i="189"/>
  <c r="U22" i="157"/>
  <c r="U22" i="186"/>
  <c r="U42" i="186" s="1"/>
  <c r="U22" i="187" s="1"/>
  <c r="U22" i="166"/>
  <c r="U42" i="166" s="1"/>
  <c r="U22" i="164"/>
  <c r="U42" i="164" s="1"/>
  <c r="U22" i="145"/>
  <c r="U42" i="145" s="1"/>
  <c r="U22" i="163"/>
  <c r="U42" i="163" s="1"/>
  <c r="U21" i="165" s="1"/>
  <c r="U22" i="80"/>
  <c r="U42" i="80" s="1"/>
  <c r="U22" i="126"/>
  <c r="U42" i="126" s="1"/>
  <c r="U21" i="144" s="1"/>
  <c r="T14" i="189"/>
  <c r="T14" i="186"/>
  <c r="T34" i="186" s="1"/>
  <c r="T14" i="187" s="1"/>
  <c r="T14" i="157"/>
  <c r="T14" i="166"/>
  <c r="T34" i="166" s="1"/>
  <c r="T14" i="164"/>
  <c r="T34" i="164" s="1"/>
  <c r="T14" i="163"/>
  <c r="T34" i="163" s="1"/>
  <c r="T13" i="165" s="1"/>
  <c r="T14" i="145"/>
  <c r="T34" i="145" s="1"/>
  <c r="T14" i="126"/>
  <c r="T34" i="126" s="1"/>
  <c r="T13" i="144" s="1"/>
  <c r="T14" i="80"/>
  <c r="T34" i="80" s="1"/>
  <c r="AC22" i="189"/>
  <c r="AC22" i="186"/>
  <c r="AC42" i="186" s="1"/>
  <c r="AC22" i="187" s="1"/>
  <c r="AC22" i="157"/>
  <c r="AC22" i="166"/>
  <c r="AC42" i="166" s="1"/>
  <c r="AC22" i="164"/>
  <c r="AC42" i="164" s="1"/>
  <c r="AC22" i="163"/>
  <c r="AC42" i="163" s="1"/>
  <c r="AC21" i="165" s="1"/>
  <c r="AC22" i="145"/>
  <c r="AC42" i="145" s="1"/>
  <c r="AC22" i="126"/>
  <c r="AC42" i="126" s="1"/>
  <c r="AC21" i="144" s="1"/>
  <c r="AC22" i="80"/>
  <c r="AC42" i="80" s="1"/>
  <c r="AB22" i="189"/>
  <c r="AB22" i="157"/>
  <c r="AB22" i="186"/>
  <c r="AB42" i="186" s="1"/>
  <c r="AB22" i="187" s="1"/>
  <c r="AB22" i="164"/>
  <c r="AB42" i="164" s="1"/>
  <c r="AB22" i="166"/>
  <c r="AB42" i="166" s="1"/>
  <c r="AB22" i="163"/>
  <c r="AB42" i="163" s="1"/>
  <c r="AB21" i="165" s="1"/>
  <c r="AB22" i="145"/>
  <c r="AB42" i="145" s="1"/>
  <c r="AB22" i="126"/>
  <c r="AB42" i="126" s="1"/>
  <c r="AB21" i="144" s="1"/>
  <c r="AB22" i="80"/>
  <c r="AB42" i="80" s="1"/>
  <c r="X22" i="189"/>
  <c r="X22" i="186"/>
  <c r="X42" i="186" s="1"/>
  <c r="X22" i="187" s="1"/>
  <c r="X22" i="157"/>
  <c r="X22" i="166"/>
  <c r="X42" i="166" s="1"/>
  <c r="X22" i="164"/>
  <c r="X42" i="164" s="1"/>
  <c r="X22" i="163"/>
  <c r="X42" i="163" s="1"/>
  <c r="X21" i="165" s="1"/>
  <c r="X22" i="145"/>
  <c r="X42" i="145" s="1"/>
  <c r="X22" i="126"/>
  <c r="X42" i="126" s="1"/>
  <c r="X21" i="144" s="1"/>
  <c r="X22" i="80"/>
  <c r="X42" i="80" s="1"/>
  <c r="O20" i="189"/>
  <c r="O20" i="186"/>
  <c r="O40" i="186" s="1"/>
  <c r="O20" i="187" s="1"/>
  <c r="O20" i="157"/>
  <c r="O20" i="166"/>
  <c r="O40" i="166" s="1"/>
  <c r="O20" i="163"/>
  <c r="O40" i="163" s="1"/>
  <c r="O19" i="165" s="1"/>
  <c r="O20" i="164"/>
  <c r="O40" i="164" s="1"/>
  <c r="O20" i="145"/>
  <c r="O40" i="145" s="1"/>
  <c r="O20" i="126"/>
  <c r="O40" i="126" s="1"/>
  <c r="O19" i="144" s="1"/>
  <c r="O20" i="80"/>
  <c r="O40" i="80" s="1"/>
  <c r="T20" i="189"/>
  <c r="T20" i="186"/>
  <c r="T40" i="186" s="1"/>
  <c r="T20" i="187" s="1"/>
  <c r="T20" i="157"/>
  <c r="T20" i="164"/>
  <c r="T40" i="164" s="1"/>
  <c r="T20" i="166"/>
  <c r="T40" i="166" s="1"/>
  <c r="T20" i="163"/>
  <c r="T40" i="163" s="1"/>
  <c r="T19" i="165" s="1"/>
  <c r="T20" i="145"/>
  <c r="T40" i="145" s="1"/>
  <c r="T20" i="126"/>
  <c r="T40" i="126" s="1"/>
  <c r="T19" i="144" s="1"/>
  <c r="T20" i="80"/>
  <c r="T40" i="80" s="1"/>
  <c r="AI11" i="189"/>
  <c r="AI11" i="186"/>
  <c r="AI31" i="186" s="1"/>
  <c r="AI11" i="187" s="1"/>
  <c r="AI11" i="157"/>
  <c r="AI11" i="166"/>
  <c r="AI31" i="166" s="1"/>
  <c r="AI11" i="163"/>
  <c r="AI31" i="163" s="1"/>
  <c r="AI10" i="165" s="1"/>
  <c r="AI11" i="164"/>
  <c r="AI31" i="164" s="1"/>
  <c r="AI11" i="80"/>
  <c r="AI31" i="80" s="1"/>
  <c r="AI11" i="126"/>
  <c r="AI31" i="126" s="1"/>
  <c r="AI10" i="144" s="1"/>
  <c r="AI11" i="145"/>
  <c r="AI31" i="145" s="1"/>
  <c r="W20" i="189"/>
  <c r="W20" i="157"/>
  <c r="W20" i="186"/>
  <c r="W40" i="186" s="1"/>
  <c r="W20" i="187" s="1"/>
  <c r="W20" i="166"/>
  <c r="W40" i="166" s="1"/>
  <c r="W20" i="163"/>
  <c r="W40" i="163" s="1"/>
  <c r="W19" i="165" s="1"/>
  <c r="W20" i="164"/>
  <c r="W40" i="164" s="1"/>
  <c r="W20" i="145"/>
  <c r="W40" i="145" s="1"/>
  <c r="W20" i="126"/>
  <c r="W40" i="126" s="1"/>
  <c r="W19" i="144" s="1"/>
  <c r="W20" i="80"/>
  <c r="W40" i="80" s="1"/>
  <c r="M22" i="189"/>
  <c r="M22" i="186"/>
  <c r="M42" i="186" s="1"/>
  <c r="M22" i="187" s="1"/>
  <c r="M22" i="157"/>
  <c r="M22" i="166"/>
  <c r="M42" i="166" s="1"/>
  <c r="M22" i="164"/>
  <c r="M42" i="164" s="1"/>
  <c r="M22" i="163"/>
  <c r="M42" i="163" s="1"/>
  <c r="M21" i="165" s="1"/>
  <c r="M22" i="145"/>
  <c r="M42" i="145" s="1"/>
  <c r="M22" i="126"/>
  <c r="M42" i="126" s="1"/>
  <c r="M21" i="144" s="1"/>
  <c r="M22" i="80"/>
  <c r="M42" i="80" s="1"/>
  <c r="AJ11" i="189"/>
  <c r="AJ11" i="186"/>
  <c r="AJ31" i="186" s="1"/>
  <c r="AJ11" i="187" s="1"/>
  <c r="AJ11" i="157"/>
  <c r="AJ11" i="166"/>
  <c r="AJ31" i="166" s="1"/>
  <c r="AJ11" i="164"/>
  <c r="AJ31" i="164" s="1"/>
  <c r="AJ11" i="163"/>
  <c r="AJ31" i="163" s="1"/>
  <c r="AJ10" i="165" s="1"/>
  <c r="AJ11" i="145"/>
  <c r="AJ31" i="145" s="1"/>
  <c r="AJ11" i="80"/>
  <c r="AJ31" i="80" s="1"/>
  <c r="AJ11" i="126"/>
  <c r="AJ31" i="126" s="1"/>
  <c r="AJ10" i="144" s="1"/>
  <c r="AI14" i="189"/>
  <c r="AI14" i="157"/>
  <c r="AI14" i="186"/>
  <c r="AI34" i="186" s="1"/>
  <c r="AI14" i="187" s="1"/>
  <c r="AI14" i="166"/>
  <c r="AI34" i="166" s="1"/>
  <c r="AI14" i="163"/>
  <c r="AI34" i="163" s="1"/>
  <c r="AI13" i="165" s="1"/>
  <c r="AI14" i="164"/>
  <c r="AI34" i="164" s="1"/>
  <c r="AI14" i="126"/>
  <c r="AI34" i="126" s="1"/>
  <c r="AI13" i="144" s="1"/>
  <c r="AI14" i="80"/>
  <c r="AI34" i="80" s="1"/>
  <c r="AI14" i="145"/>
  <c r="AI34" i="145" s="1"/>
  <c r="Q11" i="189"/>
  <c r="Q11" i="186"/>
  <c r="Q31" i="186" s="1"/>
  <c r="Q11" i="187" s="1"/>
  <c r="Q11" i="157"/>
  <c r="Q11" i="166"/>
  <c r="Q31" i="166" s="1"/>
  <c r="Q11" i="164"/>
  <c r="Q31" i="164" s="1"/>
  <c r="Q11" i="145"/>
  <c r="Q31" i="145" s="1"/>
  <c r="Q11" i="163"/>
  <c r="Q31" i="163" s="1"/>
  <c r="Q10" i="165" s="1"/>
  <c r="Q11" i="80"/>
  <c r="Q31" i="80" s="1"/>
  <c r="Q11" i="126"/>
  <c r="Q31" i="126" s="1"/>
  <c r="Q10" i="144" s="1"/>
  <c r="Z22" i="189"/>
  <c r="Z22" i="186"/>
  <c r="Z42" i="186" s="1"/>
  <c r="Z22" i="187" s="1"/>
  <c r="Z22" i="157"/>
  <c r="Z22" i="166"/>
  <c r="Z42" i="166" s="1"/>
  <c r="Z22" i="163"/>
  <c r="Z42" i="163" s="1"/>
  <c r="Z21" i="165" s="1"/>
  <c r="Z22" i="164"/>
  <c r="Z42" i="164" s="1"/>
  <c r="Z22" i="145"/>
  <c r="Z42" i="145" s="1"/>
  <c r="Z22" i="126"/>
  <c r="Z42" i="126" s="1"/>
  <c r="Z21" i="144" s="1"/>
  <c r="Z22" i="80"/>
  <c r="Z42" i="80" s="1"/>
  <c r="T22" i="189"/>
  <c r="T22" i="157"/>
  <c r="T22" i="186"/>
  <c r="T42" i="186" s="1"/>
  <c r="T22" i="187" s="1"/>
  <c r="T22" i="164"/>
  <c r="T42" i="164" s="1"/>
  <c r="T22" i="163"/>
  <c r="T42" i="163" s="1"/>
  <c r="T21" i="165" s="1"/>
  <c r="T22" i="166"/>
  <c r="T42" i="166" s="1"/>
  <c r="T22" i="145"/>
  <c r="T42" i="145" s="1"/>
  <c r="T22" i="126"/>
  <c r="T42" i="126" s="1"/>
  <c r="T21" i="144" s="1"/>
  <c r="T22" i="80"/>
  <c r="T42" i="80" s="1"/>
  <c r="AC39" i="157"/>
  <c r="AC19" i="188"/>
  <c r="O19" i="188"/>
  <c r="O39" i="157"/>
  <c r="M8" i="188"/>
  <c r="M28" i="157"/>
  <c r="Z30" i="157"/>
  <c r="Z10" i="188"/>
  <c r="X19" i="188"/>
  <c r="X39" i="157"/>
  <c r="U33" i="157"/>
  <c r="U13" i="188"/>
  <c r="AJ33" i="157"/>
  <c r="AJ13" i="188"/>
  <c r="AI19" i="188"/>
  <c r="AI39" i="157"/>
  <c r="W13" i="188"/>
  <c r="W33" i="157"/>
  <c r="M39" i="157"/>
  <c r="M19" i="188"/>
  <c r="F8" i="188"/>
  <c r="F28" i="157"/>
  <c r="AC8" i="188"/>
  <c r="AC28" i="157"/>
  <c r="AE8" i="188"/>
  <c r="AE28" i="157"/>
  <c r="M30" i="157"/>
  <c r="M10" i="188"/>
  <c r="T13" i="188"/>
  <c r="T33" i="157"/>
  <c r="M33" i="157"/>
  <c r="M13" i="188"/>
  <c r="J19" i="188"/>
  <c r="J39" i="157"/>
  <c r="F33" i="157"/>
  <c r="F13" i="188"/>
  <c r="U39" i="157"/>
  <c r="U19" i="188"/>
  <c r="J8" i="188"/>
  <c r="J28" i="157"/>
  <c r="AI28" i="157"/>
  <c r="AI8" i="188"/>
  <c r="O11" i="189"/>
  <c r="O11" i="186"/>
  <c r="O31" i="186" s="1"/>
  <c r="O11" i="187" s="1"/>
  <c r="O11" i="157"/>
  <c r="O11" i="166"/>
  <c r="O31" i="166" s="1"/>
  <c r="O11" i="163"/>
  <c r="O31" i="163" s="1"/>
  <c r="O10" i="165" s="1"/>
  <c r="O11" i="164"/>
  <c r="O31" i="164" s="1"/>
  <c r="O11" i="80"/>
  <c r="O31" i="80" s="1"/>
  <c r="O11" i="145"/>
  <c r="O31" i="145" s="1"/>
  <c r="O11" i="126"/>
  <c r="O31" i="126" s="1"/>
  <c r="O10" i="144" s="1"/>
  <c r="U20" i="189"/>
  <c r="U20" i="186"/>
  <c r="U40" i="186" s="1"/>
  <c r="U20" i="187" s="1"/>
  <c r="U20" i="157"/>
  <c r="U20" i="166"/>
  <c r="U40" i="166" s="1"/>
  <c r="U20" i="164"/>
  <c r="U40" i="164" s="1"/>
  <c r="U20" i="163"/>
  <c r="U40" i="163" s="1"/>
  <c r="U19" i="165" s="1"/>
  <c r="U20" i="145"/>
  <c r="U40" i="145" s="1"/>
  <c r="U20" i="80"/>
  <c r="U40" i="80" s="1"/>
  <c r="U20" i="126"/>
  <c r="U40" i="126" s="1"/>
  <c r="U19" i="144" s="1"/>
  <c r="X20" i="189"/>
  <c r="X20" i="186"/>
  <c r="X40" i="186" s="1"/>
  <c r="X20" i="187" s="1"/>
  <c r="X20" i="157"/>
  <c r="X20" i="164"/>
  <c r="X40" i="164" s="1"/>
  <c r="X20" i="163"/>
  <c r="X40" i="163" s="1"/>
  <c r="X19" i="165" s="1"/>
  <c r="X20" i="166"/>
  <c r="X40" i="166" s="1"/>
  <c r="X20" i="145"/>
  <c r="X40" i="145" s="1"/>
  <c r="X20" i="126"/>
  <c r="X40" i="126" s="1"/>
  <c r="X19" i="144" s="1"/>
  <c r="X20" i="80"/>
  <c r="X40" i="80" s="1"/>
  <c r="W11" i="189"/>
  <c r="W11" i="186"/>
  <c r="W31" i="186" s="1"/>
  <c r="W11" i="187" s="1"/>
  <c r="W11" i="157"/>
  <c r="W11" i="166"/>
  <c r="W31" i="166" s="1"/>
  <c r="W11" i="163"/>
  <c r="W31" i="163" s="1"/>
  <c r="W10" i="165" s="1"/>
  <c r="W11" i="164"/>
  <c r="W31" i="164" s="1"/>
  <c r="W11" i="80"/>
  <c r="W31" i="80" s="1"/>
  <c r="W11" i="145"/>
  <c r="W31" i="145" s="1"/>
  <c r="W11" i="126"/>
  <c r="W31" i="126" s="1"/>
  <c r="W10" i="144" s="1"/>
  <c r="U11" i="189"/>
  <c r="U11" i="186"/>
  <c r="U31" i="186" s="1"/>
  <c r="U11" i="187" s="1"/>
  <c r="U11" i="166"/>
  <c r="U31" i="166" s="1"/>
  <c r="U11" i="157"/>
  <c r="U11" i="164"/>
  <c r="U31" i="164" s="1"/>
  <c r="U11" i="145"/>
  <c r="U31" i="145" s="1"/>
  <c r="U11" i="163"/>
  <c r="U31" i="163" s="1"/>
  <c r="U10" i="165" s="1"/>
  <c r="U11" i="80"/>
  <c r="U31" i="80" s="1"/>
  <c r="U11" i="126"/>
  <c r="U31" i="126" s="1"/>
  <c r="U10" i="144" s="1"/>
  <c r="F20" i="189"/>
  <c r="F20" i="186"/>
  <c r="F40" i="186" s="1"/>
  <c r="F20" i="187" s="1"/>
  <c r="F20" i="157"/>
  <c r="F20" i="166"/>
  <c r="F40" i="166" s="1"/>
  <c r="F20" i="163"/>
  <c r="F40" i="163" s="1"/>
  <c r="F19" i="165" s="1"/>
  <c r="F20" i="164"/>
  <c r="F40" i="164" s="1"/>
  <c r="F20" i="145"/>
  <c r="F40" i="145" s="1"/>
  <c r="F20" i="126"/>
  <c r="F40" i="126" s="1"/>
  <c r="F19" i="144" s="1"/>
  <c r="F20" i="80"/>
  <c r="F40" i="80" s="1"/>
  <c r="AE14" i="189"/>
  <c r="AE14" i="186"/>
  <c r="AE34" i="186" s="1"/>
  <c r="AE14" i="187" s="1"/>
  <c r="AE14" i="157"/>
  <c r="AE14" i="166"/>
  <c r="AE34" i="166" s="1"/>
  <c r="AE14" i="163"/>
  <c r="AE34" i="163" s="1"/>
  <c r="AE13" i="165" s="1"/>
  <c r="AE14" i="164"/>
  <c r="AE34" i="164" s="1"/>
  <c r="AE14" i="145"/>
  <c r="AE34" i="145" s="1"/>
  <c r="AE14" i="126"/>
  <c r="AE34" i="126" s="1"/>
  <c r="AE13" i="144" s="1"/>
  <c r="AE14" i="80"/>
  <c r="AE34" i="80" s="1"/>
  <c r="AJ22" i="189"/>
  <c r="AJ22" i="157"/>
  <c r="AJ22" i="186"/>
  <c r="AJ42" i="186" s="1"/>
  <c r="AJ22" i="187" s="1"/>
  <c r="AJ22" i="164"/>
  <c r="AJ42" i="164" s="1"/>
  <c r="AJ22" i="163"/>
  <c r="AJ42" i="163" s="1"/>
  <c r="AJ21" i="165" s="1"/>
  <c r="AJ22" i="166"/>
  <c r="AJ42" i="166" s="1"/>
  <c r="AJ22" i="145"/>
  <c r="AJ42" i="145" s="1"/>
  <c r="AJ22" i="126"/>
  <c r="AJ42" i="126" s="1"/>
  <c r="AJ21" i="144" s="1"/>
  <c r="AJ22" i="80"/>
  <c r="AJ42" i="80" s="1"/>
  <c r="AI20" i="189"/>
  <c r="AI20" i="186"/>
  <c r="AI40" i="186" s="1"/>
  <c r="AI20" i="187" s="1"/>
  <c r="AI20" i="157"/>
  <c r="AI20" i="166"/>
  <c r="AI40" i="166" s="1"/>
  <c r="AI20" i="163"/>
  <c r="AI40" i="163" s="1"/>
  <c r="AI19" i="165" s="1"/>
  <c r="AI20" i="164"/>
  <c r="AI40" i="164" s="1"/>
  <c r="AI20" i="126"/>
  <c r="AI40" i="126" s="1"/>
  <c r="AI19" i="144" s="1"/>
  <c r="AI20" i="145"/>
  <c r="AI40" i="145" s="1"/>
  <c r="AI20" i="80"/>
  <c r="AI40" i="80" s="1"/>
  <c r="O22" i="189"/>
  <c r="O22" i="186"/>
  <c r="O42" i="186" s="1"/>
  <c r="O22" i="187" s="1"/>
  <c r="O22" i="157"/>
  <c r="O22" i="166"/>
  <c r="O42" i="166" s="1"/>
  <c r="O22" i="163"/>
  <c r="O42" i="163" s="1"/>
  <c r="O21" i="165" s="1"/>
  <c r="O22" i="164"/>
  <c r="O42" i="164" s="1"/>
  <c r="O22" i="126"/>
  <c r="O42" i="126" s="1"/>
  <c r="O21" i="144" s="1"/>
  <c r="O22" i="80"/>
  <c r="O42" i="80" s="1"/>
  <c r="O22" i="145"/>
  <c r="O42" i="145" s="1"/>
  <c r="M20" i="189"/>
  <c r="M20" i="186"/>
  <c r="M40" i="186" s="1"/>
  <c r="M20" i="187" s="1"/>
  <c r="M20" i="166"/>
  <c r="M40" i="166" s="1"/>
  <c r="M20" i="157"/>
  <c r="M20" i="164"/>
  <c r="M40" i="164" s="1"/>
  <c r="M20" i="145"/>
  <c r="M40" i="145" s="1"/>
  <c r="M20" i="163"/>
  <c r="M40" i="163" s="1"/>
  <c r="M19" i="165" s="1"/>
  <c r="M20" i="80"/>
  <c r="M40" i="80" s="1"/>
  <c r="M20" i="126"/>
  <c r="M40" i="126" s="1"/>
  <c r="M19" i="144" s="1"/>
  <c r="J14" i="189"/>
  <c r="J14" i="186"/>
  <c r="J34" i="186" s="1"/>
  <c r="J14" i="187" s="1"/>
  <c r="J14" i="157"/>
  <c r="J14" i="166"/>
  <c r="J34" i="166" s="1"/>
  <c r="J14" i="163"/>
  <c r="J34" i="163" s="1"/>
  <c r="J13" i="165" s="1"/>
  <c r="J14" i="164"/>
  <c r="J34" i="164" s="1"/>
  <c r="J14" i="145"/>
  <c r="J34" i="145" s="1"/>
  <c r="J14" i="126"/>
  <c r="J34" i="126" s="1"/>
  <c r="J13" i="144" s="1"/>
  <c r="J14" i="80"/>
  <c r="J34" i="80" s="1"/>
  <c r="AJ14" i="189"/>
  <c r="AJ14" i="186"/>
  <c r="AJ34" i="186" s="1"/>
  <c r="AJ14" i="187" s="1"/>
  <c r="AJ14" i="157"/>
  <c r="AJ14" i="166"/>
  <c r="AJ34" i="166" s="1"/>
  <c r="AJ14" i="164"/>
  <c r="AJ34" i="164" s="1"/>
  <c r="AJ14" i="163"/>
  <c r="AJ34" i="163" s="1"/>
  <c r="AJ13" i="165" s="1"/>
  <c r="AJ14" i="145"/>
  <c r="AJ34" i="145" s="1"/>
  <c r="AJ14" i="126"/>
  <c r="AJ34" i="126" s="1"/>
  <c r="AJ13" i="144" s="1"/>
  <c r="AJ14" i="80"/>
  <c r="AJ34" i="80" s="1"/>
  <c r="AI22" i="189"/>
  <c r="AI22" i="186"/>
  <c r="AI42" i="186" s="1"/>
  <c r="AI22" i="187" s="1"/>
  <c r="AI22" i="157"/>
  <c r="AI22" i="166"/>
  <c r="AI42" i="166" s="1"/>
  <c r="AI22" i="163"/>
  <c r="AI42" i="163" s="1"/>
  <c r="AI21" i="165" s="1"/>
  <c r="AI22" i="164"/>
  <c r="AI42" i="164" s="1"/>
  <c r="AI22" i="145"/>
  <c r="AI42" i="145" s="1"/>
  <c r="AI22" i="126"/>
  <c r="AI42" i="126" s="1"/>
  <c r="AI21" i="144" s="1"/>
  <c r="AI22" i="80"/>
  <c r="AI42" i="80" s="1"/>
  <c r="F11" i="189"/>
  <c r="F11" i="186"/>
  <c r="F31" i="186" s="1"/>
  <c r="F11" i="187" s="1"/>
  <c r="F11" i="157"/>
  <c r="F11" i="166"/>
  <c r="F31" i="166" s="1"/>
  <c r="F11" i="163"/>
  <c r="F31" i="163" s="1"/>
  <c r="F10" i="165" s="1"/>
  <c r="F11" i="164"/>
  <c r="F31" i="164" s="1"/>
  <c r="F11" i="145"/>
  <c r="F31" i="145" s="1"/>
  <c r="F11" i="126"/>
  <c r="F31" i="126" s="1"/>
  <c r="F10" i="144" s="1"/>
  <c r="F11" i="80"/>
  <c r="F31" i="80" s="1"/>
  <c r="AJ20" i="189"/>
  <c r="AJ20" i="186"/>
  <c r="AJ40" i="186" s="1"/>
  <c r="AJ20" i="187" s="1"/>
  <c r="AJ20" i="157"/>
  <c r="AJ20" i="164"/>
  <c r="AJ40" i="164" s="1"/>
  <c r="AJ20" i="166"/>
  <c r="AJ40" i="166" s="1"/>
  <c r="AJ20" i="163"/>
  <c r="AJ40" i="163" s="1"/>
  <c r="AJ19" i="165" s="1"/>
  <c r="AJ20" i="145"/>
  <c r="AJ40" i="145" s="1"/>
  <c r="AJ20" i="126"/>
  <c r="AJ40" i="126" s="1"/>
  <c r="AJ19" i="144" s="1"/>
  <c r="AJ20" i="80"/>
  <c r="AJ40" i="80" s="1"/>
  <c r="D19" i="188"/>
  <c r="D39" i="157"/>
  <c r="AB28" i="157"/>
  <c r="AB8" i="188"/>
  <c r="AE22" i="189"/>
  <c r="AE22" i="186"/>
  <c r="AE42" i="186" s="1"/>
  <c r="AE22" i="187" s="1"/>
  <c r="AE22" i="157"/>
  <c r="AE22" i="166"/>
  <c r="AE42" i="166" s="1"/>
  <c r="AE22" i="163"/>
  <c r="AE42" i="163" s="1"/>
  <c r="AE21" i="165" s="1"/>
  <c r="AE22" i="164"/>
  <c r="AE42" i="164" s="1"/>
  <c r="AE22" i="126"/>
  <c r="AE42" i="126" s="1"/>
  <c r="AE21" i="144" s="1"/>
  <c r="AE22" i="145"/>
  <c r="AE42" i="145" s="1"/>
  <c r="AE22" i="80"/>
  <c r="AE42" i="80" s="1"/>
  <c r="M11" i="189"/>
  <c r="M11" i="157"/>
  <c r="M11" i="166"/>
  <c r="M31" i="166" s="1"/>
  <c r="M11" i="164"/>
  <c r="M31" i="164" s="1"/>
  <c r="M11" i="163"/>
  <c r="M31" i="163" s="1"/>
  <c r="M10" i="165" s="1"/>
  <c r="M11" i="145"/>
  <c r="M31" i="145" s="1"/>
  <c r="M11" i="186"/>
  <c r="M31" i="186" s="1"/>
  <c r="M11" i="187" s="1"/>
  <c r="M11" i="80"/>
  <c r="M31" i="80" s="1"/>
  <c r="M11" i="126"/>
  <c r="M31" i="126" s="1"/>
  <c r="M10" i="144" s="1"/>
  <c r="Q22" i="189"/>
  <c r="Q22" i="157"/>
  <c r="Q22" i="186"/>
  <c r="Q42" i="186" s="1"/>
  <c r="Q22" i="187" s="1"/>
  <c r="Q22" i="166"/>
  <c r="Q42" i="166" s="1"/>
  <c r="Q22" i="164"/>
  <c r="Q42" i="164" s="1"/>
  <c r="Q22" i="163"/>
  <c r="Q42" i="163" s="1"/>
  <c r="Q21" i="165" s="1"/>
  <c r="Q22" i="145"/>
  <c r="Q42" i="145" s="1"/>
  <c r="Q22" i="126"/>
  <c r="Q42" i="126" s="1"/>
  <c r="Q21" i="144" s="1"/>
  <c r="Q22" i="80"/>
  <c r="Q42" i="80" s="1"/>
  <c r="O14" i="189"/>
  <c r="O14" i="186"/>
  <c r="O34" i="186" s="1"/>
  <c r="O14" i="187" s="1"/>
  <c r="O14" i="157"/>
  <c r="O14" i="166"/>
  <c r="O34" i="166" s="1"/>
  <c r="O14" i="163"/>
  <c r="O34" i="163" s="1"/>
  <c r="O13" i="165" s="1"/>
  <c r="O14" i="164"/>
  <c r="O34" i="164" s="1"/>
  <c r="O14" i="145"/>
  <c r="O34" i="145" s="1"/>
  <c r="O14" i="126"/>
  <c r="O34" i="126" s="1"/>
  <c r="O13" i="144" s="1"/>
  <c r="O14" i="80"/>
  <c r="O34" i="80" s="1"/>
  <c r="Z14" i="189"/>
  <c r="Z14" i="186"/>
  <c r="Z34" i="186" s="1"/>
  <c r="Z14" i="187" s="1"/>
  <c r="Z14" i="157"/>
  <c r="Z14" i="166"/>
  <c r="Z34" i="166" s="1"/>
  <c r="Z14" i="163"/>
  <c r="Z34" i="163" s="1"/>
  <c r="Z13" i="165" s="1"/>
  <c r="Z14" i="164"/>
  <c r="Z34" i="164" s="1"/>
  <c r="Z14" i="145"/>
  <c r="Z34" i="145" s="1"/>
  <c r="Z14" i="126"/>
  <c r="Z34" i="126" s="1"/>
  <c r="Z13" i="144" s="1"/>
  <c r="Z14" i="80"/>
  <c r="Z34" i="80" s="1"/>
  <c r="AC11" i="189"/>
  <c r="AC11" i="186"/>
  <c r="AC31" i="186" s="1"/>
  <c r="AC11" i="187" s="1"/>
  <c r="AC11" i="157"/>
  <c r="AC11" i="166"/>
  <c r="AC31" i="166" s="1"/>
  <c r="AC11" i="164"/>
  <c r="AC31" i="164" s="1"/>
  <c r="AC11" i="163"/>
  <c r="AC31" i="163" s="1"/>
  <c r="AC10" i="165" s="1"/>
  <c r="AC11" i="145"/>
  <c r="AC31" i="145" s="1"/>
  <c r="AC11" i="80"/>
  <c r="AC31" i="80" s="1"/>
  <c r="AC11" i="126"/>
  <c r="AC31" i="126" s="1"/>
  <c r="AC10" i="144" s="1"/>
  <c r="D14" i="189"/>
  <c r="D14" i="186"/>
  <c r="D34" i="186" s="1"/>
  <c r="D14" i="187" s="1"/>
  <c r="D14" i="157"/>
  <c r="D14" i="166"/>
  <c r="D34" i="166" s="1"/>
  <c r="D14" i="164"/>
  <c r="D34" i="164" s="1"/>
  <c r="D14" i="163"/>
  <c r="D34" i="163" s="1"/>
  <c r="D13" i="165" s="1"/>
  <c r="D14" i="145"/>
  <c r="D34" i="145" s="1"/>
  <c r="D14" i="126"/>
  <c r="D34" i="126" s="1"/>
  <c r="D13" i="144" s="1"/>
  <c r="D14" i="80"/>
  <c r="D34" i="80" s="1"/>
  <c r="J11" i="189"/>
  <c r="J11" i="186"/>
  <c r="J31" i="186" s="1"/>
  <c r="J11" i="187" s="1"/>
  <c r="J11" i="157"/>
  <c r="J11" i="166"/>
  <c r="J31" i="166" s="1"/>
  <c r="J11" i="163"/>
  <c r="J31" i="163" s="1"/>
  <c r="J10" i="165" s="1"/>
  <c r="J11" i="164"/>
  <c r="J31" i="164" s="1"/>
  <c r="J11" i="145"/>
  <c r="J31" i="145" s="1"/>
  <c r="J11" i="126"/>
  <c r="J31" i="126" s="1"/>
  <c r="J10" i="144" s="1"/>
  <c r="J11" i="80"/>
  <c r="J31" i="80" s="1"/>
  <c r="F22" i="189"/>
  <c r="F22" i="157"/>
  <c r="F22" i="166"/>
  <c r="F42" i="166" s="1"/>
  <c r="F22" i="163"/>
  <c r="F42" i="163" s="1"/>
  <c r="F21" i="165" s="1"/>
  <c r="F22" i="186"/>
  <c r="F42" i="186" s="1"/>
  <c r="F22" i="187" s="1"/>
  <c r="F22" i="164"/>
  <c r="F42" i="164" s="1"/>
  <c r="F22" i="145"/>
  <c r="F42" i="145" s="1"/>
  <c r="F22" i="126"/>
  <c r="F42" i="126" s="1"/>
  <c r="F21" i="144" s="1"/>
  <c r="F22" i="80"/>
  <c r="F42" i="80" s="1"/>
  <c r="AE20" i="189"/>
  <c r="AE20" i="186"/>
  <c r="AE40" i="186" s="1"/>
  <c r="AE20" i="187" s="1"/>
  <c r="AE20" i="157"/>
  <c r="AE20" i="166"/>
  <c r="AE40" i="166" s="1"/>
  <c r="AE20" i="163"/>
  <c r="AE40" i="163" s="1"/>
  <c r="AE19" i="165" s="1"/>
  <c r="AE20" i="164"/>
  <c r="AE40" i="164" s="1"/>
  <c r="AE20" i="145"/>
  <c r="AE40" i="145" s="1"/>
  <c r="AE20" i="126"/>
  <c r="AE40" i="126" s="1"/>
  <c r="AE19" i="144" s="1"/>
  <c r="AE20" i="80"/>
  <c r="AE40" i="80" s="1"/>
  <c r="Z20" i="189"/>
  <c r="Z20" i="186"/>
  <c r="Z40" i="186" s="1"/>
  <c r="Z20" i="187" s="1"/>
  <c r="Z20" i="157"/>
  <c r="Z20" i="166"/>
  <c r="Z40" i="166" s="1"/>
  <c r="Z20" i="163"/>
  <c r="Z40" i="163" s="1"/>
  <c r="Z19" i="165" s="1"/>
  <c r="Z20" i="164"/>
  <c r="Z40" i="164" s="1"/>
  <c r="Z20" i="145"/>
  <c r="Z40" i="145" s="1"/>
  <c r="Z20" i="126"/>
  <c r="Z40" i="126" s="1"/>
  <c r="Z19" i="144" s="1"/>
  <c r="Z20" i="80"/>
  <c r="Z40" i="80" s="1"/>
  <c r="X14" i="189"/>
  <c r="X14" i="186"/>
  <c r="X34" i="186" s="1"/>
  <c r="X14" i="187" s="1"/>
  <c r="X14" i="157"/>
  <c r="X14" i="166"/>
  <c r="X34" i="166" s="1"/>
  <c r="X14" i="164"/>
  <c r="X34" i="164" s="1"/>
  <c r="X14" i="163"/>
  <c r="X34" i="163" s="1"/>
  <c r="X13" i="165" s="1"/>
  <c r="X14" i="145"/>
  <c r="X34" i="145" s="1"/>
  <c r="X14" i="126"/>
  <c r="X34" i="126" s="1"/>
  <c r="X13" i="144" s="1"/>
  <c r="X14" i="80"/>
  <c r="X34" i="80" s="1"/>
  <c r="J22" i="189"/>
  <c r="J22" i="186"/>
  <c r="J42" i="186" s="1"/>
  <c r="J22" i="187" s="1"/>
  <c r="J22" i="157"/>
  <c r="J22" i="166"/>
  <c r="J42" i="166" s="1"/>
  <c r="J22" i="163"/>
  <c r="J42" i="163" s="1"/>
  <c r="J21" i="165" s="1"/>
  <c r="J22" i="164"/>
  <c r="J42" i="164" s="1"/>
  <c r="J22" i="145"/>
  <c r="J42" i="145" s="1"/>
  <c r="J22" i="126"/>
  <c r="J42" i="126" s="1"/>
  <c r="J21" i="144" s="1"/>
  <c r="J22" i="80"/>
  <c r="J42" i="80" s="1"/>
  <c r="AB14" i="189"/>
  <c r="AB14" i="186"/>
  <c r="AB34" i="186" s="1"/>
  <c r="AB14" i="187" s="1"/>
  <c r="AB14" i="157"/>
  <c r="AB14" i="166"/>
  <c r="AB34" i="166" s="1"/>
  <c r="AB14" i="164"/>
  <c r="AB34" i="164" s="1"/>
  <c r="AB14" i="163"/>
  <c r="AB34" i="163" s="1"/>
  <c r="AB13" i="165" s="1"/>
  <c r="AB14" i="145"/>
  <c r="AB34" i="145" s="1"/>
  <c r="AB14" i="126"/>
  <c r="AB34" i="126" s="1"/>
  <c r="AB13" i="144" s="1"/>
  <c r="AB14" i="80"/>
  <c r="AB34" i="80" s="1"/>
  <c r="AE11" i="189"/>
  <c r="AE11" i="186"/>
  <c r="AE31" i="186" s="1"/>
  <c r="AE11" i="187" s="1"/>
  <c r="AE11" i="157"/>
  <c r="AE11" i="166"/>
  <c r="AE31" i="166" s="1"/>
  <c r="AE11" i="163"/>
  <c r="AE31" i="163" s="1"/>
  <c r="AE10" i="165" s="1"/>
  <c r="AE11" i="164"/>
  <c r="AE31" i="164" s="1"/>
  <c r="AE11" i="80"/>
  <c r="AE31" i="80" s="1"/>
  <c r="AE11" i="145"/>
  <c r="AE31" i="145" s="1"/>
  <c r="AE11" i="126"/>
  <c r="AE31" i="126" s="1"/>
  <c r="AE10" i="144" s="1"/>
  <c r="AB20" i="189"/>
  <c r="AB20" i="157"/>
  <c r="AB20" i="186"/>
  <c r="AB40" i="186" s="1"/>
  <c r="AB20" i="187" s="1"/>
  <c r="AB20" i="166"/>
  <c r="AB40" i="166" s="1"/>
  <c r="AB20" i="164"/>
  <c r="AB40" i="164" s="1"/>
  <c r="AB20" i="163"/>
  <c r="AB40" i="163" s="1"/>
  <c r="AB19" i="165" s="1"/>
  <c r="AB20" i="145"/>
  <c r="AB40" i="145" s="1"/>
  <c r="AB20" i="126"/>
  <c r="AB40" i="126" s="1"/>
  <c r="AB19" i="144" s="1"/>
  <c r="AB20" i="80"/>
  <c r="AB40" i="80" s="1"/>
  <c r="F39" i="157"/>
  <c r="F19" i="188"/>
  <c r="W19" i="188"/>
  <c r="W39" i="157"/>
  <c r="AE19" i="188"/>
  <c r="AE39" i="157"/>
  <c r="J30" i="157"/>
  <c r="J10" i="188"/>
  <c r="Q39" i="157"/>
  <c r="Q19" i="188"/>
  <c r="AI10" i="188"/>
  <c r="AI30" i="157"/>
  <c r="AC10" i="188"/>
  <c r="AC30" i="157"/>
  <c r="Z19" i="188"/>
  <c r="Z39" i="157"/>
  <c r="AC33" i="157"/>
  <c r="AC13" i="188"/>
  <c r="D33" i="157"/>
  <c r="D13" i="188"/>
  <c r="X13" i="188"/>
  <c r="X33" i="157"/>
  <c r="O8" i="188"/>
  <c r="O28" i="157"/>
  <c r="U10" i="188"/>
  <c r="U30" i="157"/>
  <c r="Z33" i="157"/>
  <c r="Z13" i="188"/>
  <c r="AI33" i="157"/>
  <c r="AI13" i="188"/>
  <c r="AB33" i="157"/>
  <c r="AB13" i="188"/>
  <c r="Q30" i="157"/>
  <c r="Q10" i="188"/>
  <c r="O13" i="188"/>
  <c r="O33" i="157"/>
  <c r="Z28" i="157"/>
  <c r="Z8" i="188"/>
  <c r="Q13" i="188"/>
  <c r="Q33" i="157"/>
  <c r="U16" i="54"/>
  <c r="M16" i="54"/>
  <c r="AB16" i="54"/>
  <c r="AJ16" i="54"/>
  <c r="AE16" i="54"/>
  <c r="X16" i="54"/>
  <c r="T16" i="54"/>
  <c r="W16" i="54"/>
  <c r="D16" i="54"/>
  <c r="AC16" i="54"/>
  <c r="Z16" i="54"/>
  <c r="F16" i="54"/>
  <c r="O16" i="54"/>
  <c r="Q16" i="54"/>
  <c r="J16" i="54"/>
  <c r="AI16" i="54"/>
  <c r="F16" i="189" l="1"/>
  <c r="F16" i="186"/>
  <c r="F36" i="186" s="1"/>
  <c r="F16" i="187" s="1"/>
  <c r="F16" i="157"/>
  <c r="F16" i="166"/>
  <c r="F36" i="166" s="1"/>
  <c r="F16" i="163"/>
  <c r="F36" i="163" s="1"/>
  <c r="F15" i="165" s="1"/>
  <c r="F16" i="164"/>
  <c r="F36" i="164" s="1"/>
  <c r="F16" i="145"/>
  <c r="F36" i="145" s="1"/>
  <c r="F16" i="126"/>
  <c r="F36" i="126" s="1"/>
  <c r="F15" i="144" s="1"/>
  <c r="F16" i="80"/>
  <c r="F36" i="80" s="1"/>
  <c r="AB40" i="157"/>
  <c r="AB20" i="188"/>
  <c r="Q11" i="188"/>
  <c r="Q31" i="157"/>
  <c r="Q40" i="157"/>
  <c r="Q20" i="188"/>
  <c r="W14" i="188"/>
  <c r="W34" i="157"/>
  <c r="D22" i="188"/>
  <c r="D42" i="157"/>
  <c r="X31" i="157"/>
  <c r="X11" i="188"/>
  <c r="AB11" i="188"/>
  <c r="AB31" i="157"/>
  <c r="J16" i="189"/>
  <c r="J16" i="186"/>
  <c r="J36" i="186" s="1"/>
  <c r="J16" i="187" s="1"/>
  <c r="J16" i="157"/>
  <c r="J16" i="166"/>
  <c r="J36" i="166" s="1"/>
  <c r="J16" i="163"/>
  <c r="J36" i="163" s="1"/>
  <c r="J15" i="165" s="1"/>
  <c r="J16" i="164"/>
  <c r="J36" i="164" s="1"/>
  <c r="J16" i="145"/>
  <c r="J36" i="145" s="1"/>
  <c r="J16" i="126"/>
  <c r="J36" i="126" s="1"/>
  <c r="J15" i="144" s="1"/>
  <c r="J16" i="80"/>
  <c r="J36" i="80" s="1"/>
  <c r="Z16" i="189"/>
  <c r="Z16" i="186"/>
  <c r="Z36" i="186" s="1"/>
  <c r="Z16" i="187" s="1"/>
  <c r="Z16" i="157"/>
  <c r="Z16" i="166"/>
  <c r="Z36" i="166" s="1"/>
  <c r="Z16" i="163"/>
  <c r="Z36" i="163" s="1"/>
  <c r="Z15" i="165" s="1"/>
  <c r="Z16" i="164"/>
  <c r="Z36" i="164" s="1"/>
  <c r="Z16" i="145"/>
  <c r="Z36" i="145" s="1"/>
  <c r="Z16" i="126"/>
  <c r="Z36" i="126" s="1"/>
  <c r="Z15" i="144" s="1"/>
  <c r="Z16" i="80"/>
  <c r="Z36" i="80" s="1"/>
  <c r="T16" i="189"/>
  <c r="T16" i="157"/>
  <c r="T16" i="186"/>
  <c r="T36" i="186" s="1"/>
  <c r="T16" i="187" s="1"/>
  <c r="T16" i="166"/>
  <c r="T36" i="166" s="1"/>
  <c r="T16" i="164"/>
  <c r="T36" i="164" s="1"/>
  <c r="T16" i="163"/>
  <c r="T36" i="163" s="1"/>
  <c r="T15" i="165" s="1"/>
  <c r="T16" i="145"/>
  <c r="T36" i="145" s="1"/>
  <c r="T16" i="126"/>
  <c r="T36" i="126" s="1"/>
  <c r="T15" i="144" s="1"/>
  <c r="T16" i="80"/>
  <c r="T36" i="80" s="1"/>
  <c r="AB16" i="189"/>
  <c r="AB16" i="157"/>
  <c r="AB16" i="186"/>
  <c r="AB36" i="186" s="1"/>
  <c r="AB16" i="187" s="1"/>
  <c r="AB16" i="166"/>
  <c r="AB36" i="166" s="1"/>
  <c r="AB16" i="164"/>
  <c r="AB36" i="164" s="1"/>
  <c r="AB16" i="163"/>
  <c r="AB36" i="163" s="1"/>
  <c r="AB15" i="165" s="1"/>
  <c r="AB16" i="145"/>
  <c r="AB36" i="145" s="1"/>
  <c r="AB16" i="126"/>
  <c r="AB36" i="126" s="1"/>
  <c r="AB15" i="144" s="1"/>
  <c r="AB16" i="80"/>
  <c r="AB36" i="80" s="1"/>
  <c r="J42" i="157"/>
  <c r="J22" i="188"/>
  <c r="Z20" i="188"/>
  <c r="Z40" i="157"/>
  <c r="D34" i="157"/>
  <c r="D14" i="188"/>
  <c r="Z34" i="157"/>
  <c r="Z14" i="188"/>
  <c r="AE22" i="188"/>
  <c r="AE42" i="157"/>
  <c r="F31" i="157"/>
  <c r="F11" i="188"/>
  <c r="AJ34" i="157"/>
  <c r="AJ14" i="188"/>
  <c r="AI40" i="157"/>
  <c r="AI20" i="188"/>
  <c r="AE14" i="188"/>
  <c r="AE34" i="157"/>
  <c r="X20" i="188"/>
  <c r="X40" i="157"/>
  <c r="T40" i="157"/>
  <c r="T20" i="188"/>
  <c r="X22" i="188"/>
  <c r="X42" i="157"/>
  <c r="AC22" i="188"/>
  <c r="AC42" i="157"/>
  <c r="AC14" i="188"/>
  <c r="AC34" i="157"/>
  <c r="U14" i="188"/>
  <c r="U34" i="157"/>
  <c r="Z11" i="188"/>
  <c r="Z31" i="157"/>
  <c r="M14" i="188"/>
  <c r="M34" i="157"/>
  <c r="W16" i="189"/>
  <c r="W16" i="186"/>
  <c r="W36" i="186" s="1"/>
  <c r="W16" i="187" s="1"/>
  <c r="W16" i="157"/>
  <c r="W16" i="166"/>
  <c r="W36" i="166" s="1"/>
  <c r="W16" i="163"/>
  <c r="W36" i="163" s="1"/>
  <c r="W15" i="165" s="1"/>
  <c r="W16" i="164"/>
  <c r="W36" i="164" s="1"/>
  <c r="W16" i="126"/>
  <c r="W36" i="126" s="1"/>
  <c r="W15" i="144" s="1"/>
  <c r="W16" i="80"/>
  <c r="W36" i="80" s="1"/>
  <c r="W16" i="145"/>
  <c r="W36" i="145" s="1"/>
  <c r="AE31" i="157"/>
  <c r="AE11" i="188"/>
  <c r="AJ22" i="188"/>
  <c r="AJ42" i="157"/>
  <c r="AI34" i="157"/>
  <c r="AI14" i="188"/>
  <c r="AB22" i="188"/>
  <c r="AB42" i="157"/>
  <c r="AC16" i="189"/>
  <c r="AC16" i="186"/>
  <c r="AC36" i="186" s="1"/>
  <c r="AC16" i="187" s="1"/>
  <c r="AC16" i="157"/>
  <c r="AC16" i="166"/>
  <c r="AC36" i="166" s="1"/>
  <c r="AC16" i="164"/>
  <c r="AC36" i="164" s="1"/>
  <c r="AC16" i="163"/>
  <c r="AC36" i="163" s="1"/>
  <c r="AC15" i="165" s="1"/>
  <c r="AC16" i="145"/>
  <c r="AC36" i="145" s="1"/>
  <c r="AC16" i="126"/>
  <c r="AC36" i="126" s="1"/>
  <c r="AC15" i="144" s="1"/>
  <c r="AC16" i="80"/>
  <c r="AC36" i="80" s="1"/>
  <c r="F22" i="188"/>
  <c r="F42" i="157"/>
  <c r="AC11" i="188"/>
  <c r="AC31" i="157"/>
  <c r="Q42" i="157"/>
  <c r="Q22" i="188"/>
  <c r="W31" i="157"/>
  <c r="W11" i="188"/>
  <c r="T22" i="188"/>
  <c r="T42" i="157"/>
  <c r="W20" i="188"/>
  <c r="W40" i="157"/>
  <c r="AI31" i="157"/>
  <c r="AI11" i="188"/>
  <c r="U22" i="188"/>
  <c r="U42" i="157"/>
  <c r="T11" i="188"/>
  <c r="T31" i="157"/>
  <c r="AC20" i="188"/>
  <c r="AC40" i="157"/>
  <c r="AI16" i="189"/>
  <c r="AI16" i="186"/>
  <c r="AI36" i="186" s="1"/>
  <c r="AI16" i="187" s="1"/>
  <c r="AI16" i="157"/>
  <c r="AI16" i="166"/>
  <c r="AI36" i="166" s="1"/>
  <c r="AI16" i="163"/>
  <c r="AI36" i="163" s="1"/>
  <c r="AI15" i="165" s="1"/>
  <c r="AI16" i="164"/>
  <c r="AI36" i="164" s="1"/>
  <c r="AI16" i="145"/>
  <c r="AI36" i="145" s="1"/>
  <c r="AI16" i="126"/>
  <c r="AI36" i="126" s="1"/>
  <c r="AI15" i="144" s="1"/>
  <c r="AI16" i="80"/>
  <c r="AI36" i="80" s="1"/>
  <c r="AJ16" i="189"/>
  <c r="AJ16" i="157"/>
  <c r="AJ16" i="186"/>
  <c r="AJ36" i="186" s="1"/>
  <c r="AJ16" i="187" s="1"/>
  <c r="AJ16" i="166"/>
  <c r="AJ36" i="166" s="1"/>
  <c r="AJ16" i="164"/>
  <c r="AJ36" i="164" s="1"/>
  <c r="AJ16" i="163"/>
  <c r="AJ36" i="163" s="1"/>
  <c r="AJ15" i="165" s="1"/>
  <c r="AJ16" i="145"/>
  <c r="AJ36" i="145" s="1"/>
  <c r="AJ16" i="126"/>
  <c r="AJ36" i="126" s="1"/>
  <c r="AJ15" i="144" s="1"/>
  <c r="AJ16" i="80"/>
  <c r="AJ36" i="80" s="1"/>
  <c r="O31" i="157"/>
  <c r="O11" i="188"/>
  <c r="AJ31" i="157"/>
  <c r="AJ11" i="188"/>
  <c r="D31" i="157"/>
  <c r="D11" i="188"/>
  <c r="Q16" i="189"/>
  <c r="Q16" i="186"/>
  <c r="Q36" i="186" s="1"/>
  <c r="Q16" i="187" s="1"/>
  <c r="Q16" i="157"/>
  <c r="Q16" i="166"/>
  <c r="Q36" i="166" s="1"/>
  <c r="Q16" i="164"/>
  <c r="Q36" i="164" s="1"/>
  <c r="Q16" i="163"/>
  <c r="Q36" i="163" s="1"/>
  <c r="Q15" i="165" s="1"/>
  <c r="Q16" i="145"/>
  <c r="Q36" i="145" s="1"/>
  <c r="Q16" i="80"/>
  <c r="Q36" i="80" s="1"/>
  <c r="Q16" i="126"/>
  <c r="Q36" i="126" s="1"/>
  <c r="Q15" i="144" s="1"/>
  <c r="X16" i="189"/>
  <c r="X16" i="157"/>
  <c r="X16" i="186"/>
  <c r="X36" i="186" s="1"/>
  <c r="X16" i="187" s="1"/>
  <c r="X16" i="166"/>
  <c r="X36" i="166" s="1"/>
  <c r="X16" i="164"/>
  <c r="X36" i="164" s="1"/>
  <c r="X16" i="163"/>
  <c r="X36" i="163" s="1"/>
  <c r="X15" i="165" s="1"/>
  <c r="X16" i="145"/>
  <c r="X36" i="145" s="1"/>
  <c r="X16" i="126"/>
  <c r="X36" i="126" s="1"/>
  <c r="X15" i="144" s="1"/>
  <c r="X16" i="80"/>
  <c r="X36" i="80" s="1"/>
  <c r="M16" i="189"/>
  <c r="M16" i="186"/>
  <c r="M36" i="186" s="1"/>
  <c r="M16" i="187" s="1"/>
  <c r="M16" i="157"/>
  <c r="M16" i="166"/>
  <c r="M36" i="166" s="1"/>
  <c r="M16" i="164"/>
  <c r="M36" i="164" s="1"/>
  <c r="M16" i="163"/>
  <c r="M36" i="163" s="1"/>
  <c r="M15" i="165" s="1"/>
  <c r="M16" i="145"/>
  <c r="M36" i="145" s="1"/>
  <c r="M16" i="126"/>
  <c r="M36" i="126" s="1"/>
  <c r="M15" i="144" s="1"/>
  <c r="M16" i="80"/>
  <c r="M36" i="80" s="1"/>
  <c r="O16" i="189"/>
  <c r="O16" i="186"/>
  <c r="O36" i="186" s="1"/>
  <c r="O16" i="187" s="1"/>
  <c r="O16" i="157"/>
  <c r="O16" i="166"/>
  <c r="O36" i="166" s="1"/>
  <c r="O16" i="163"/>
  <c r="O36" i="163" s="1"/>
  <c r="O15" i="165" s="1"/>
  <c r="O16" i="164"/>
  <c r="O36" i="164" s="1"/>
  <c r="O16" i="126"/>
  <c r="O36" i="126" s="1"/>
  <c r="O15" i="144" s="1"/>
  <c r="O16" i="80"/>
  <c r="O36" i="80" s="1"/>
  <c r="O16" i="145"/>
  <c r="O36" i="145" s="1"/>
  <c r="D16" i="189"/>
  <c r="D16" i="157"/>
  <c r="D16" i="186"/>
  <c r="D36" i="186" s="1"/>
  <c r="D16" i="187" s="1"/>
  <c r="D16" i="166"/>
  <c r="D36" i="166" s="1"/>
  <c r="D16" i="164"/>
  <c r="D36" i="164" s="1"/>
  <c r="D16" i="163"/>
  <c r="D36" i="163" s="1"/>
  <c r="D15" i="165" s="1"/>
  <c r="D16" i="145"/>
  <c r="D36" i="145" s="1"/>
  <c r="D16" i="126"/>
  <c r="D36" i="126" s="1"/>
  <c r="D15" i="144" s="1"/>
  <c r="D16" i="80"/>
  <c r="D36" i="80" s="1"/>
  <c r="AE16" i="189"/>
  <c r="AE16" i="186"/>
  <c r="AE36" i="186" s="1"/>
  <c r="AE16" i="187" s="1"/>
  <c r="AE16" i="157"/>
  <c r="AE16" i="166"/>
  <c r="AE36" i="166" s="1"/>
  <c r="AE16" i="163"/>
  <c r="AE36" i="163" s="1"/>
  <c r="AE15" i="165" s="1"/>
  <c r="AE16" i="164"/>
  <c r="AE36" i="164" s="1"/>
  <c r="AE16" i="126"/>
  <c r="AE36" i="126" s="1"/>
  <c r="AE15" i="144" s="1"/>
  <c r="AE16" i="145"/>
  <c r="AE36" i="145" s="1"/>
  <c r="AE16" i="80"/>
  <c r="AE36" i="80" s="1"/>
  <c r="U16" i="189"/>
  <c r="U16" i="186"/>
  <c r="U36" i="186" s="1"/>
  <c r="U16" i="187" s="1"/>
  <c r="U16" i="157"/>
  <c r="U16" i="166"/>
  <c r="U36" i="166" s="1"/>
  <c r="U16" i="164"/>
  <c r="U36" i="164" s="1"/>
  <c r="U16" i="145"/>
  <c r="U36" i="145" s="1"/>
  <c r="U16" i="163"/>
  <c r="U36" i="163" s="1"/>
  <c r="U15" i="165" s="1"/>
  <c r="U16" i="80"/>
  <c r="U36" i="80" s="1"/>
  <c r="U16" i="126"/>
  <c r="U36" i="126" s="1"/>
  <c r="U15" i="144" s="1"/>
  <c r="AB34" i="157"/>
  <c r="AB14" i="188"/>
  <c r="X14" i="188"/>
  <c r="X34" i="157"/>
  <c r="AE20" i="188"/>
  <c r="AE40" i="157"/>
  <c r="J11" i="188"/>
  <c r="J31" i="157"/>
  <c r="O34" i="157"/>
  <c r="O14" i="188"/>
  <c r="M31" i="157"/>
  <c r="M11" i="188"/>
  <c r="AJ40" i="157"/>
  <c r="AJ20" i="188"/>
  <c r="AI22" i="188"/>
  <c r="AI42" i="157"/>
  <c r="J14" i="188"/>
  <c r="J34" i="157"/>
  <c r="M20" i="188"/>
  <c r="M40" i="157"/>
  <c r="O22" i="188"/>
  <c r="O42" i="157"/>
  <c r="F20" i="188"/>
  <c r="F40" i="157"/>
  <c r="U11" i="188"/>
  <c r="U31" i="157"/>
  <c r="U20" i="188"/>
  <c r="U40" i="157"/>
  <c r="Z22" i="188"/>
  <c r="Z42" i="157"/>
  <c r="M22" i="188"/>
  <c r="M42" i="157"/>
  <c r="O20" i="188"/>
  <c r="O40" i="157"/>
  <c r="T34" i="157"/>
  <c r="T14" i="188"/>
  <c r="W22" i="188"/>
  <c r="W42" i="157"/>
  <c r="Q34" i="157"/>
  <c r="Q14" i="188"/>
  <c r="J40" i="157"/>
  <c r="J20" i="188"/>
  <c r="D40" i="157"/>
  <c r="D20" i="188"/>
  <c r="F14" i="188"/>
  <c r="F34" i="157"/>
  <c r="AB17" i="54"/>
  <c r="AJ17" i="54"/>
  <c r="U17" i="54"/>
  <c r="M17" i="54"/>
  <c r="AI17" i="54"/>
  <c r="AC17" i="54"/>
  <c r="D17" i="54"/>
  <c r="O17" i="54"/>
  <c r="T17" i="54"/>
  <c r="Q17" i="54"/>
  <c r="W17" i="54"/>
  <c r="X17" i="54"/>
  <c r="J17" i="54"/>
  <c r="F17" i="54"/>
  <c r="Z17" i="54"/>
  <c r="AE17" i="54"/>
  <c r="F17" i="189" l="1"/>
  <c r="F17" i="186"/>
  <c r="F37" i="186" s="1"/>
  <c r="F17" i="187" s="1"/>
  <c r="F17" i="157"/>
  <c r="F17" i="166"/>
  <c r="F37" i="166" s="1"/>
  <c r="F17" i="163"/>
  <c r="F37" i="163" s="1"/>
  <c r="F16" i="165" s="1"/>
  <c r="F17" i="164"/>
  <c r="F37" i="164" s="1"/>
  <c r="F17" i="145"/>
  <c r="F37" i="145" s="1"/>
  <c r="F17" i="126"/>
  <c r="F37" i="126" s="1"/>
  <c r="F16" i="144" s="1"/>
  <c r="F17" i="80"/>
  <c r="F37" i="80" s="1"/>
  <c r="J17" i="189"/>
  <c r="J17" i="186"/>
  <c r="J37" i="186" s="1"/>
  <c r="J17" i="187" s="1"/>
  <c r="J17" i="157"/>
  <c r="J17" i="166"/>
  <c r="J37" i="166" s="1"/>
  <c r="J17" i="163"/>
  <c r="J37" i="163" s="1"/>
  <c r="J16" i="165" s="1"/>
  <c r="J17" i="164"/>
  <c r="J37" i="164" s="1"/>
  <c r="J17" i="145"/>
  <c r="J37" i="145" s="1"/>
  <c r="J17" i="126"/>
  <c r="J37" i="126" s="1"/>
  <c r="J16" i="144" s="1"/>
  <c r="J17" i="80"/>
  <c r="J37" i="80" s="1"/>
  <c r="AE17" i="189"/>
  <c r="AE17" i="186"/>
  <c r="AE37" i="186" s="1"/>
  <c r="AE17" i="187" s="1"/>
  <c r="AE17" i="157"/>
  <c r="AE17" i="166"/>
  <c r="AE37" i="166" s="1"/>
  <c r="AE17" i="163"/>
  <c r="AE37" i="163" s="1"/>
  <c r="AE16" i="165" s="1"/>
  <c r="AE17" i="164"/>
  <c r="AE37" i="164" s="1"/>
  <c r="AE17" i="145"/>
  <c r="AE37" i="145" s="1"/>
  <c r="AE17" i="126"/>
  <c r="AE37" i="126" s="1"/>
  <c r="AE16" i="144" s="1"/>
  <c r="AE17" i="80"/>
  <c r="AE37" i="80" s="1"/>
  <c r="X17" i="189"/>
  <c r="X17" i="186"/>
  <c r="X37" i="186" s="1"/>
  <c r="X17" i="187" s="1"/>
  <c r="X17" i="157"/>
  <c r="X17" i="166"/>
  <c r="X37" i="166" s="1"/>
  <c r="X17" i="164"/>
  <c r="X37" i="164" s="1"/>
  <c r="X17" i="163"/>
  <c r="X37" i="163" s="1"/>
  <c r="X16" i="165" s="1"/>
  <c r="X17" i="145"/>
  <c r="X37" i="145" s="1"/>
  <c r="X17" i="126"/>
  <c r="X37" i="126" s="1"/>
  <c r="X16" i="144" s="1"/>
  <c r="X17" i="80"/>
  <c r="X37" i="80" s="1"/>
  <c r="O17" i="189"/>
  <c r="O17" i="186"/>
  <c r="O37" i="186" s="1"/>
  <c r="O17" i="187" s="1"/>
  <c r="O17" i="157"/>
  <c r="O17" i="166"/>
  <c r="O37" i="166" s="1"/>
  <c r="O17" i="163"/>
  <c r="O37" i="163" s="1"/>
  <c r="O16" i="165" s="1"/>
  <c r="O17" i="164"/>
  <c r="O37" i="164" s="1"/>
  <c r="O17" i="145"/>
  <c r="O37" i="145" s="1"/>
  <c r="O17" i="126"/>
  <c r="O37" i="126" s="1"/>
  <c r="O16" i="144" s="1"/>
  <c r="O17" i="80"/>
  <c r="O37" i="80" s="1"/>
  <c r="M17" i="189"/>
  <c r="M17" i="186"/>
  <c r="M37" i="186" s="1"/>
  <c r="M17" i="187" s="1"/>
  <c r="M17" i="157"/>
  <c r="M17" i="166"/>
  <c r="M37" i="166" s="1"/>
  <c r="M17" i="164"/>
  <c r="M37" i="164" s="1"/>
  <c r="M17" i="163"/>
  <c r="M37" i="163" s="1"/>
  <c r="M16" i="165" s="1"/>
  <c r="M17" i="145"/>
  <c r="M37" i="145" s="1"/>
  <c r="M17" i="126"/>
  <c r="M37" i="126" s="1"/>
  <c r="M16" i="144" s="1"/>
  <c r="M17" i="80"/>
  <c r="M37" i="80" s="1"/>
  <c r="X16" i="188"/>
  <c r="X36" i="157"/>
  <c r="AB16" i="188"/>
  <c r="AB36" i="157"/>
  <c r="Q17" i="189"/>
  <c r="Q17" i="186"/>
  <c r="Q37" i="186" s="1"/>
  <c r="Q17" i="187" s="1"/>
  <c r="Q17" i="157"/>
  <c r="Q17" i="166"/>
  <c r="Q37" i="166" s="1"/>
  <c r="Q17" i="164"/>
  <c r="Q37" i="164" s="1"/>
  <c r="Q17" i="145"/>
  <c r="Q37" i="145" s="1"/>
  <c r="Q17" i="163"/>
  <c r="Q37" i="163" s="1"/>
  <c r="Q16" i="165" s="1"/>
  <c r="Q17" i="126"/>
  <c r="Q37" i="126" s="1"/>
  <c r="Q16" i="144" s="1"/>
  <c r="Q17" i="80"/>
  <c r="Q37" i="80" s="1"/>
  <c r="Z17" i="186"/>
  <c r="Z37" i="186" s="1"/>
  <c r="Z17" i="187" s="1"/>
  <c r="Z17" i="157"/>
  <c r="Z17" i="189"/>
  <c r="Z17" i="166"/>
  <c r="Z37" i="166" s="1"/>
  <c r="Z17" i="163"/>
  <c r="Z37" i="163" s="1"/>
  <c r="Z16" i="165" s="1"/>
  <c r="Z17" i="164"/>
  <c r="Z37" i="164" s="1"/>
  <c r="Z17" i="145"/>
  <c r="Z37" i="145" s="1"/>
  <c r="Z17" i="126"/>
  <c r="Z37" i="126" s="1"/>
  <c r="Z16" i="144" s="1"/>
  <c r="Z17" i="80"/>
  <c r="Z37" i="80" s="1"/>
  <c r="W17" i="189"/>
  <c r="W17" i="186"/>
  <c r="W37" i="186" s="1"/>
  <c r="W17" i="187" s="1"/>
  <c r="W17" i="157"/>
  <c r="W17" i="166"/>
  <c r="W37" i="166" s="1"/>
  <c r="W17" i="163"/>
  <c r="W37" i="163" s="1"/>
  <c r="W16" i="165" s="1"/>
  <c r="W17" i="164"/>
  <c r="W37" i="164" s="1"/>
  <c r="W17" i="145"/>
  <c r="W37" i="145" s="1"/>
  <c r="W17" i="126"/>
  <c r="W37" i="126" s="1"/>
  <c r="W16" i="144" s="1"/>
  <c r="W17" i="80"/>
  <c r="W37" i="80" s="1"/>
  <c r="D17" i="189"/>
  <c r="D17" i="186"/>
  <c r="D37" i="186" s="1"/>
  <c r="D17" i="187" s="1"/>
  <c r="D17" i="157"/>
  <c r="D17" i="166"/>
  <c r="D37" i="166" s="1"/>
  <c r="D17" i="164"/>
  <c r="D37" i="164" s="1"/>
  <c r="D17" i="163"/>
  <c r="D37" i="163" s="1"/>
  <c r="D16" i="165" s="1"/>
  <c r="D17" i="145"/>
  <c r="D37" i="145" s="1"/>
  <c r="D17" i="126"/>
  <c r="D37" i="126" s="1"/>
  <c r="D16" i="144" s="1"/>
  <c r="D17" i="80"/>
  <c r="D37" i="80" s="1"/>
  <c r="U17" i="189"/>
  <c r="U17" i="186"/>
  <c r="U37" i="186" s="1"/>
  <c r="U17" i="187" s="1"/>
  <c r="U17" i="157"/>
  <c r="U17" i="166"/>
  <c r="U37" i="166" s="1"/>
  <c r="U17" i="164"/>
  <c r="U37" i="164" s="1"/>
  <c r="U17" i="145"/>
  <c r="U37" i="145" s="1"/>
  <c r="U17" i="163"/>
  <c r="U37" i="163" s="1"/>
  <c r="U16" i="165" s="1"/>
  <c r="U17" i="126"/>
  <c r="U37" i="126" s="1"/>
  <c r="U16" i="144" s="1"/>
  <c r="U17" i="80"/>
  <c r="U37" i="80" s="1"/>
  <c r="U16" i="188"/>
  <c r="U36" i="157"/>
  <c r="M16" i="188"/>
  <c r="M36" i="157"/>
  <c r="Q36" i="157"/>
  <c r="Q16" i="188"/>
  <c r="AC16" i="188"/>
  <c r="AC36" i="157"/>
  <c r="J36" i="157"/>
  <c r="J16" i="188"/>
  <c r="F36" i="157"/>
  <c r="F16" i="188"/>
  <c r="AC17" i="189"/>
  <c r="AC17" i="186"/>
  <c r="AC37" i="186" s="1"/>
  <c r="AC17" i="187" s="1"/>
  <c r="AC17" i="157"/>
  <c r="AC17" i="166"/>
  <c r="AC37" i="166" s="1"/>
  <c r="AC17" i="164"/>
  <c r="AC37" i="164" s="1"/>
  <c r="AC17" i="163"/>
  <c r="AC37" i="163" s="1"/>
  <c r="AC16" i="165" s="1"/>
  <c r="AC17" i="145"/>
  <c r="AC37" i="145" s="1"/>
  <c r="AC17" i="126"/>
  <c r="AC37" i="126" s="1"/>
  <c r="AC16" i="144" s="1"/>
  <c r="AC17" i="80"/>
  <c r="AC37" i="80" s="1"/>
  <c r="D16" i="188"/>
  <c r="D36" i="157"/>
  <c r="AJ16" i="188"/>
  <c r="AJ36" i="157"/>
  <c r="T16" i="188"/>
  <c r="T36" i="157"/>
  <c r="AJ17" i="189"/>
  <c r="AJ17" i="186"/>
  <c r="AJ37" i="186" s="1"/>
  <c r="AJ17" i="187" s="1"/>
  <c r="AJ17" i="157"/>
  <c r="AJ17" i="166"/>
  <c r="AJ37" i="166" s="1"/>
  <c r="AJ17" i="164"/>
  <c r="AJ37" i="164" s="1"/>
  <c r="AJ17" i="163"/>
  <c r="AJ37" i="163" s="1"/>
  <c r="AJ16" i="165" s="1"/>
  <c r="AJ17" i="145"/>
  <c r="AJ37" i="145" s="1"/>
  <c r="AJ17" i="126"/>
  <c r="AJ37" i="126" s="1"/>
  <c r="AJ16" i="144" s="1"/>
  <c r="AJ17" i="80"/>
  <c r="AJ37" i="80" s="1"/>
  <c r="T17" i="189"/>
  <c r="T17" i="186"/>
  <c r="T37" i="186" s="1"/>
  <c r="T17" i="187" s="1"/>
  <c r="T17" i="157"/>
  <c r="T17" i="166"/>
  <c r="T37" i="166" s="1"/>
  <c r="T17" i="164"/>
  <c r="T37" i="164" s="1"/>
  <c r="T17" i="163"/>
  <c r="T37" i="163" s="1"/>
  <c r="T16" i="165" s="1"/>
  <c r="T17" i="145"/>
  <c r="T37" i="145" s="1"/>
  <c r="T17" i="126"/>
  <c r="T37" i="126" s="1"/>
  <c r="T16" i="144" s="1"/>
  <c r="T17" i="80"/>
  <c r="T37" i="80" s="1"/>
  <c r="AI17" i="189"/>
  <c r="AI17" i="157"/>
  <c r="AI17" i="186"/>
  <c r="AI37" i="186" s="1"/>
  <c r="AI17" i="187" s="1"/>
  <c r="AI17" i="163"/>
  <c r="AI37" i="163" s="1"/>
  <c r="AI16" i="165" s="1"/>
  <c r="AI17" i="166"/>
  <c r="AI37" i="166" s="1"/>
  <c r="AI17" i="164"/>
  <c r="AI37" i="164" s="1"/>
  <c r="AI17" i="126"/>
  <c r="AI37" i="126" s="1"/>
  <c r="AI16" i="144" s="1"/>
  <c r="AI17" i="80"/>
  <c r="AI37" i="80" s="1"/>
  <c r="AI17" i="145"/>
  <c r="AI37" i="145" s="1"/>
  <c r="AB17" i="189"/>
  <c r="AB17" i="186"/>
  <c r="AB37" i="186" s="1"/>
  <c r="AB17" i="187" s="1"/>
  <c r="AB17" i="157"/>
  <c r="AB17" i="166"/>
  <c r="AB37" i="166" s="1"/>
  <c r="AB17" i="164"/>
  <c r="AB37" i="164" s="1"/>
  <c r="AB17" i="163"/>
  <c r="AB37" i="163" s="1"/>
  <c r="AB16" i="165" s="1"/>
  <c r="AB17" i="145"/>
  <c r="AB37" i="145" s="1"/>
  <c r="AB17" i="126"/>
  <c r="AB37" i="126" s="1"/>
  <c r="AB16" i="144" s="1"/>
  <c r="AB17" i="80"/>
  <c r="AB37" i="80" s="1"/>
  <c r="AE16" i="188"/>
  <c r="AE36" i="157"/>
  <c r="O36" i="157"/>
  <c r="O16" i="188"/>
  <c r="AI16" i="188"/>
  <c r="AI36" i="157"/>
  <c r="W16" i="188"/>
  <c r="W36" i="157"/>
  <c r="Z36" i="157"/>
  <c r="Z16" i="188"/>
  <c r="H8" i="180"/>
  <c r="H8" i="100"/>
  <c r="B8" i="100"/>
  <c r="B8" i="180"/>
  <c r="L8" i="180"/>
  <c r="L8" i="100"/>
  <c r="F8" i="180"/>
  <c r="F8" i="100"/>
  <c r="K8" i="180"/>
  <c r="K8" i="100"/>
  <c r="E8" i="180"/>
  <c r="E8" i="100"/>
  <c r="J8" i="180"/>
  <c r="J8" i="100"/>
  <c r="C8" i="180"/>
  <c r="C8" i="100"/>
  <c r="C7" i="181"/>
  <c r="C27" i="181" s="1"/>
  <c r="B7" i="181"/>
  <c r="B27" i="181" s="1"/>
  <c r="G7" i="181"/>
  <c r="G27" i="181" s="1"/>
  <c r="D7" i="181"/>
  <c r="D27" i="181" s="1"/>
  <c r="G7" i="185"/>
  <c r="G7" i="184"/>
  <c r="G27" i="184" s="1"/>
  <c r="G7" i="183"/>
  <c r="G27" i="183" s="1"/>
  <c r="G7" i="182"/>
  <c r="G27" i="182" s="1"/>
  <c r="B7" i="185"/>
  <c r="B7" i="184"/>
  <c r="B27" i="184" s="1"/>
  <c r="B7" i="183"/>
  <c r="B27" i="183" s="1"/>
  <c r="B7" i="182"/>
  <c r="B27" i="182" s="1"/>
  <c r="D7" i="185"/>
  <c r="D7" i="184"/>
  <c r="D27" i="184" s="1"/>
  <c r="D7" i="183"/>
  <c r="D27" i="183" s="1"/>
  <c r="D7" i="182"/>
  <c r="D27" i="182" s="1"/>
  <c r="C7" i="185"/>
  <c r="C7" i="184"/>
  <c r="C27" i="184" s="1"/>
  <c r="C7" i="183"/>
  <c r="C27" i="183" s="1"/>
  <c r="C7" i="182"/>
  <c r="C27" i="182" s="1"/>
  <c r="AI17" i="188" l="1"/>
  <c r="AI37" i="157"/>
  <c r="Z17" i="188"/>
  <c r="Z37" i="157"/>
  <c r="Q17" i="188"/>
  <c r="Q37" i="157"/>
  <c r="AB37" i="157"/>
  <c r="AB17" i="188"/>
  <c r="T17" i="188"/>
  <c r="T37" i="157"/>
  <c r="U17" i="188"/>
  <c r="U37" i="157"/>
  <c r="W37" i="157"/>
  <c r="W17" i="188"/>
  <c r="O37" i="157"/>
  <c r="O17" i="188"/>
  <c r="AE37" i="157"/>
  <c r="AE17" i="188"/>
  <c r="F37" i="157"/>
  <c r="F17" i="188"/>
  <c r="AC37" i="157"/>
  <c r="AC17" i="188"/>
  <c r="M17" i="188"/>
  <c r="M37" i="157"/>
  <c r="AJ17" i="188"/>
  <c r="AJ37" i="157"/>
  <c r="D17" i="188"/>
  <c r="D37" i="157"/>
  <c r="X37" i="157"/>
  <c r="X17" i="188"/>
  <c r="J17" i="188"/>
  <c r="J37" i="157"/>
  <c r="E8" i="177"/>
  <c r="E29" i="100"/>
  <c r="K29" i="100"/>
  <c r="K8" i="177"/>
  <c r="F8" i="177"/>
  <c r="F29" i="100"/>
  <c r="F8" i="179"/>
  <c r="F8" i="178"/>
  <c r="J8" i="177"/>
  <c r="J29" i="100"/>
  <c r="B8" i="177"/>
  <c r="B29" i="100"/>
  <c r="H29" i="100"/>
  <c r="H8" i="177"/>
  <c r="H8" i="178"/>
  <c r="H8" i="179"/>
  <c r="C29" i="100"/>
  <c r="C8" i="177"/>
  <c r="L8" i="177"/>
  <c r="L29" i="100"/>
  <c r="B8" i="179"/>
  <c r="B8" i="178"/>
  <c r="G8" i="179"/>
  <c r="G8" i="178"/>
  <c r="C8" i="178"/>
  <c r="C8" i="179"/>
  <c r="E8" i="179"/>
  <c r="E8" i="178"/>
  <c r="L8" i="179"/>
  <c r="L8" i="178"/>
  <c r="I8" i="179"/>
  <c r="I8" i="178"/>
  <c r="D8" i="179"/>
  <c r="D8" i="178"/>
  <c r="K8" i="179"/>
  <c r="K8" i="178"/>
  <c r="J8" i="179"/>
  <c r="J8" i="178"/>
  <c r="B4" i="152" l="1"/>
  <c r="B4" i="156" s="1"/>
  <c r="B24" i="156" s="1"/>
  <c r="B5" i="152"/>
  <c r="B5" i="156" s="1"/>
  <c r="B25" i="156" s="1"/>
  <c r="B25" i="152" l="1"/>
  <c r="B24" i="152"/>
  <c r="B7" i="152"/>
  <c r="B7" i="156" l="1"/>
  <c r="B27" i="156" s="1"/>
  <c r="B27" i="152"/>
  <c r="C20" i="180" l="1"/>
  <c r="C20" i="100"/>
  <c r="K20" i="180"/>
  <c r="K20" i="100"/>
  <c r="E11" i="180"/>
  <c r="E11" i="100"/>
  <c r="B14" i="100"/>
  <c r="B14" i="180"/>
  <c r="C14" i="180"/>
  <c r="C14" i="100"/>
  <c r="C11" i="180"/>
  <c r="C11" i="100"/>
  <c r="K14" i="180"/>
  <c r="K14" i="100"/>
  <c r="K9" i="180"/>
  <c r="K9" i="100"/>
  <c r="B11" i="180"/>
  <c r="B11" i="100"/>
  <c r="B9" i="180"/>
  <c r="B9" i="100"/>
  <c r="C9" i="180"/>
  <c r="C9" i="100"/>
  <c r="K11" i="180"/>
  <c r="K11" i="100"/>
  <c r="B20" i="180"/>
  <c r="B20" i="100"/>
  <c r="C10" i="181"/>
  <c r="C30" i="181" s="1"/>
  <c r="C13" i="181"/>
  <c r="C33" i="181" s="1"/>
  <c r="C19" i="181"/>
  <c r="C39" i="181" s="1"/>
  <c r="D10" i="181"/>
  <c r="D30" i="181" s="1"/>
  <c r="D13" i="181"/>
  <c r="D33" i="181" s="1"/>
  <c r="D19" i="181"/>
  <c r="D39" i="181" s="1"/>
  <c r="C8" i="181"/>
  <c r="C28" i="181" s="1"/>
  <c r="D8" i="181"/>
  <c r="D28" i="181" s="1"/>
  <c r="G8" i="181"/>
  <c r="G28" i="181" s="1"/>
  <c r="G10" i="181"/>
  <c r="G30" i="181" s="1"/>
  <c r="G13" i="181"/>
  <c r="G33" i="181" s="1"/>
  <c r="G19" i="181"/>
  <c r="G39" i="181" s="1"/>
  <c r="B8" i="181"/>
  <c r="B28" i="181" s="1"/>
  <c r="B10" i="181"/>
  <c r="B30" i="181" s="1"/>
  <c r="B13" i="181"/>
  <c r="B33" i="181" s="1"/>
  <c r="B19" i="181"/>
  <c r="B39" i="181" s="1"/>
  <c r="D13" i="185"/>
  <c r="D13" i="184"/>
  <c r="D33" i="184" s="1"/>
  <c r="D13" i="183"/>
  <c r="D33" i="183" s="1"/>
  <c r="D13" i="182"/>
  <c r="D33" i="182" s="1"/>
  <c r="G19" i="185"/>
  <c r="G19" i="184"/>
  <c r="G39" i="184" s="1"/>
  <c r="G19" i="183"/>
  <c r="G39" i="183" s="1"/>
  <c r="G19" i="182"/>
  <c r="G39" i="182" s="1"/>
  <c r="C8" i="185"/>
  <c r="C8" i="184"/>
  <c r="C28" i="184" s="1"/>
  <c r="C8" i="183"/>
  <c r="C28" i="183" s="1"/>
  <c r="C8" i="182"/>
  <c r="C28" i="182" s="1"/>
  <c r="D10" i="185"/>
  <c r="D10" i="184"/>
  <c r="D30" i="184" s="1"/>
  <c r="D10" i="183"/>
  <c r="D30" i="183" s="1"/>
  <c r="D10" i="182"/>
  <c r="D30" i="182" s="1"/>
  <c r="D8" i="185"/>
  <c r="D8" i="184"/>
  <c r="D28" i="184" s="1"/>
  <c r="D8" i="183"/>
  <c r="D28" i="183" s="1"/>
  <c r="D8" i="182"/>
  <c r="D28" i="182" s="1"/>
  <c r="G10" i="185"/>
  <c r="G10" i="184"/>
  <c r="G30" i="184" s="1"/>
  <c r="G10" i="183"/>
  <c r="G30" i="183" s="1"/>
  <c r="G10" i="182"/>
  <c r="G30" i="182" s="1"/>
  <c r="B13" i="185"/>
  <c r="B13" i="184"/>
  <c r="B33" i="184" s="1"/>
  <c r="B13" i="183"/>
  <c r="B33" i="183" s="1"/>
  <c r="B13" i="182"/>
  <c r="B33" i="182" s="1"/>
  <c r="C19" i="185"/>
  <c r="C19" i="184"/>
  <c r="C39" i="184" s="1"/>
  <c r="C19" i="183"/>
  <c r="C39" i="183" s="1"/>
  <c r="C19" i="182"/>
  <c r="C39" i="182" s="1"/>
  <c r="B8" i="185"/>
  <c r="B8" i="184"/>
  <c r="B28" i="184" s="1"/>
  <c r="B8" i="183"/>
  <c r="B28" i="183" s="1"/>
  <c r="B8" i="182"/>
  <c r="B28" i="182" s="1"/>
  <c r="C10" i="185"/>
  <c r="C10" i="184"/>
  <c r="C30" i="184" s="1"/>
  <c r="C10" i="183"/>
  <c r="C30" i="183" s="1"/>
  <c r="C10" i="182"/>
  <c r="C30" i="182" s="1"/>
  <c r="G13" i="185"/>
  <c r="G13" i="184"/>
  <c r="G33" i="184" s="1"/>
  <c r="G13" i="183"/>
  <c r="G33" i="183" s="1"/>
  <c r="G13" i="182"/>
  <c r="G33" i="182" s="1"/>
  <c r="B19" i="185"/>
  <c r="B19" i="184"/>
  <c r="B39" i="184" s="1"/>
  <c r="B19" i="183"/>
  <c r="B39" i="183" s="1"/>
  <c r="B19" i="182"/>
  <c r="B39" i="182" s="1"/>
  <c r="G8" i="185"/>
  <c r="G8" i="184"/>
  <c r="G28" i="184" s="1"/>
  <c r="G8" i="183"/>
  <c r="G28" i="183" s="1"/>
  <c r="G8" i="182"/>
  <c r="G28" i="182" s="1"/>
  <c r="B10" i="185"/>
  <c r="B10" i="184"/>
  <c r="B30" i="184" s="1"/>
  <c r="B10" i="183"/>
  <c r="B30" i="183" s="1"/>
  <c r="B10" i="182"/>
  <c r="B30" i="182" s="1"/>
  <c r="C13" i="185"/>
  <c r="C13" i="184"/>
  <c r="C33" i="184" s="1"/>
  <c r="C13" i="183"/>
  <c r="C33" i="183" s="1"/>
  <c r="C13" i="182"/>
  <c r="C33" i="182" s="1"/>
  <c r="D19" i="185"/>
  <c r="D19" i="184"/>
  <c r="D39" i="184" s="1"/>
  <c r="D19" i="183"/>
  <c r="D39" i="183" s="1"/>
  <c r="D19" i="182"/>
  <c r="D39" i="182" s="1"/>
  <c r="B8" i="152"/>
  <c r="B13" i="152"/>
  <c r="B10" i="152"/>
  <c r="B7" i="154"/>
  <c r="B7" i="153"/>
  <c r="B27" i="153" s="1"/>
  <c r="B7" i="155" s="1"/>
  <c r="B5" i="154"/>
  <c r="B5" i="153"/>
  <c r="B25" i="153" s="1"/>
  <c r="B5" i="155" s="1"/>
  <c r="B4" i="154"/>
  <c r="B4" i="153"/>
  <c r="B24" i="153" s="1"/>
  <c r="B4" i="155" s="1"/>
  <c r="J20" i="100" l="1"/>
  <c r="J20" i="179" s="1"/>
  <c r="J20" i="180"/>
  <c r="F9" i="180"/>
  <c r="F9" i="100"/>
  <c r="L11" i="100"/>
  <c r="L11" i="180"/>
  <c r="E9" i="100"/>
  <c r="E9" i="180"/>
  <c r="F14" i="180"/>
  <c r="F14" i="100"/>
  <c r="B12" i="180"/>
  <c r="B12" i="100"/>
  <c r="K21" i="180"/>
  <c r="K21" i="100"/>
  <c r="B15" i="180"/>
  <c r="B15" i="100"/>
  <c r="K15" i="180"/>
  <c r="K15" i="100"/>
  <c r="E12" i="180"/>
  <c r="E12" i="100"/>
  <c r="B30" i="100"/>
  <c r="B9" i="177"/>
  <c r="K35" i="100"/>
  <c r="K14" i="177"/>
  <c r="B14" i="177"/>
  <c r="B35" i="100"/>
  <c r="E32" i="100"/>
  <c r="E11" i="177"/>
  <c r="C23" i="180"/>
  <c r="C23" i="100"/>
  <c r="B23" i="180"/>
  <c r="B23" i="100"/>
  <c r="C12" i="180"/>
  <c r="C12" i="100"/>
  <c r="K23" i="180"/>
  <c r="K23" i="100"/>
  <c r="C21" i="180"/>
  <c r="C21" i="100"/>
  <c r="B20" i="177"/>
  <c r="B41" i="100"/>
  <c r="B11" i="177"/>
  <c r="B32" i="100"/>
  <c r="C11" i="177"/>
  <c r="C32" i="100"/>
  <c r="K41" i="100"/>
  <c r="K20" i="177"/>
  <c r="L20" i="180"/>
  <c r="L20" i="100"/>
  <c r="H14" i="180"/>
  <c r="H14" i="100"/>
  <c r="F20" i="100"/>
  <c r="F20" i="180"/>
  <c r="B21" i="180"/>
  <c r="B21" i="100"/>
  <c r="C15" i="180"/>
  <c r="C15" i="100"/>
  <c r="L14" i="180"/>
  <c r="L14" i="100"/>
  <c r="L14" i="179" s="1"/>
  <c r="K32" i="100"/>
  <c r="K11" i="177"/>
  <c r="C35" i="100"/>
  <c r="C14" i="177"/>
  <c r="C41" i="100"/>
  <c r="C20" i="177"/>
  <c r="H11" i="180"/>
  <c r="H11" i="100"/>
  <c r="J14" i="180"/>
  <c r="J14" i="100"/>
  <c r="J14" i="178" s="1"/>
  <c r="J11" i="180"/>
  <c r="J11" i="100"/>
  <c r="J11" i="179" s="1"/>
  <c r="H9" i="180"/>
  <c r="H9" i="100"/>
  <c r="L9" i="180"/>
  <c r="L9" i="100"/>
  <c r="E14" i="180"/>
  <c r="E14" i="100"/>
  <c r="F11" i="180"/>
  <c r="F11" i="100"/>
  <c r="K12" i="100"/>
  <c r="K12" i="180"/>
  <c r="E20" i="180"/>
  <c r="E20" i="100"/>
  <c r="J9" i="180"/>
  <c r="J9" i="100"/>
  <c r="J9" i="178" s="1"/>
  <c r="H20" i="180"/>
  <c r="H20" i="100"/>
  <c r="C9" i="177"/>
  <c r="C30" i="100"/>
  <c r="K30" i="100"/>
  <c r="K9" i="177"/>
  <c r="B20" i="181"/>
  <c r="B40" i="181" s="1"/>
  <c r="B22" i="181"/>
  <c r="B42" i="181" s="1"/>
  <c r="C14" i="179"/>
  <c r="C14" i="178"/>
  <c r="C14" i="181"/>
  <c r="C34" i="181" s="1"/>
  <c r="G11" i="181"/>
  <c r="G31" i="181" s="1"/>
  <c r="C11" i="181"/>
  <c r="C31" i="181" s="1"/>
  <c r="G20" i="181"/>
  <c r="G40" i="181" s="1"/>
  <c r="G14" i="181"/>
  <c r="G34" i="181" s="1"/>
  <c r="D14" i="181"/>
  <c r="D34" i="181" s="1"/>
  <c r="D11" i="181"/>
  <c r="D31" i="181" s="1"/>
  <c r="B20" i="179"/>
  <c r="B20" i="178"/>
  <c r="B11" i="179"/>
  <c r="B11" i="178"/>
  <c r="G22" i="181"/>
  <c r="G42" i="181" s="1"/>
  <c r="D20" i="181"/>
  <c r="D40" i="181" s="1"/>
  <c r="B14" i="181"/>
  <c r="B34" i="181" s="1"/>
  <c r="C20" i="181"/>
  <c r="C40" i="181" s="1"/>
  <c r="C20" i="179"/>
  <c r="C20" i="178"/>
  <c r="C11" i="179"/>
  <c r="C11" i="178"/>
  <c r="C9" i="179"/>
  <c r="C9" i="178"/>
  <c r="B11" i="181"/>
  <c r="B31" i="181" s="1"/>
  <c r="C22" i="181"/>
  <c r="C42" i="181" s="1"/>
  <c r="D22" i="181"/>
  <c r="D42" i="181" s="1"/>
  <c r="B14" i="179"/>
  <c r="B14" i="178"/>
  <c r="B9" i="179"/>
  <c r="B9" i="178"/>
  <c r="D11" i="179"/>
  <c r="D11" i="178"/>
  <c r="B20" i="185"/>
  <c r="B20" i="184"/>
  <c r="B40" i="184" s="1"/>
  <c r="B20" i="183"/>
  <c r="B40" i="183" s="1"/>
  <c r="B20" i="182"/>
  <c r="B40" i="182" s="1"/>
  <c r="C11" i="185"/>
  <c r="C11" i="184"/>
  <c r="C31" i="184" s="1"/>
  <c r="C11" i="183"/>
  <c r="C31" i="183" s="1"/>
  <c r="C11" i="182"/>
  <c r="C31" i="182" s="1"/>
  <c r="G20" i="185"/>
  <c r="G20" i="184"/>
  <c r="G40" i="184" s="1"/>
  <c r="G20" i="183"/>
  <c r="G40" i="183" s="1"/>
  <c r="G20" i="182"/>
  <c r="G40" i="182" s="1"/>
  <c r="B11" i="185"/>
  <c r="B11" i="184"/>
  <c r="B31" i="184" s="1"/>
  <c r="B11" i="183"/>
  <c r="B31" i="183" s="1"/>
  <c r="B11" i="182"/>
  <c r="B31" i="182" s="1"/>
  <c r="C14" i="185"/>
  <c r="C14" i="184"/>
  <c r="C34" i="184" s="1"/>
  <c r="C14" i="183"/>
  <c r="C34" i="183" s="1"/>
  <c r="C14" i="182"/>
  <c r="C34" i="182" s="1"/>
  <c r="B14" i="185"/>
  <c r="B14" i="184"/>
  <c r="B34" i="184" s="1"/>
  <c r="B14" i="183"/>
  <c r="B34" i="183" s="1"/>
  <c r="B14" i="182"/>
  <c r="B34" i="182" s="1"/>
  <c r="D22" i="185"/>
  <c r="D22" i="184"/>
  <c r="D42" i="184" s="1"/>
  <c r="D22" i="183"/>
  <c r="D42" i="183" s="1"/>
  <c r="D22" i="182"/>
  <c r="D42" i="182" s="1"/>
  <c r="C20" i="185"/>
  <c r="C20" i="184"/>
  <c r="C40" i="184" s="1"/>
  <c r="C20" i="183"/>
  <c r="C40" i="183" s="1"/>
  <c r="C20" i="182"/>
  <c r="C40" i="182" s="1"/>
  <c r="G22" i="185"/>
  <c r="G22" i="184"/>
  <c r="G42" i="184" s="1"/>
  <c r="G22" i="183"/>
  <c r="G42" i="183" s="1"/>
  <c r="G22" i="182"/>
  <c r="G42" i="182" s="1"/>
  <c r="G14" i="185"/>
  <c r="G14" i="184"/>
  <c r="G34" i="184" s="1"/>
  <c r="G14" i="183"/>
  <c r="G34" i="183" s="1"/>
  <c r="G14" i="182"/>
  <c r="G34" i="182" s="1"/>
  <c r="D14" i="185"/>
  <c r="D14" i="184"/>
  <c r="D34" i="184" s="1"/>
  <c r="D14" i="183"/>
  <c r="D34" i="183" s="1"/>
  <c r="D14" i="182"/>
  <c r="D34" i="182" s="1"/>
  <c r="C22" i="185"/>
  <c r="C22" i="184"/>
  <c r="C42" i="184" s="1"/>
  <c r="C22" i="183"/>
  <c r="C42" i="183" s="1"/>
  <c r="C22" i="182"/>
  <c r="C42" i="182" s="1"/>
  <c r="D20" i="185"/>
  <c r="D20" i="184"/>
  <c r="D40" i="184" s="1"/>
  <c r="D20" i="183"/>
  <c r="D40" i="183" s="1"/>
  <c r="D20" i="182"/>
  <c r="D40" i="182" s="1"/>
  <c r="G11" i="185"/>
  <c r="G11" i="184"/>
  <c r="G31" i="184" s="1"/>
  <c r="G11" i="183"/>
  <c r="G31" i="183" s="1"/>
  <c r="G11" i="182"/>
  <c r="G31" i="182" s="1"/>
  <c r="B22" i="185"/>
  <c r="B22" i="184"/>
  <c r="B42" i="184" s="1"/>
  <c r="B22" i="183"/>
  <c r="B42" i="183" s="1"/>
  <c r="B22" i="182"/>
  <c r="B42" i="182" s="1"/>
  <c r="D11" i="185"/>
  <c r="D11" i="184"/>
  <c r="D31" i="184" s="1"/>
  <c r="D11" i="183"/>
  <c r="D31" i="183" s="1"/>
  <c r="D11" i="182"/>
  <c r="D31" i="182" s="1"/>
  <c r="B14" i="152"/>
  <c r="B30" i="152"/>
  <c r="B10" i="156"/>
  <c r="B30" i="156" s="1"/>
  <c r="B13" i="156"/>
  <c r="B33" i="156" s="1"/>
  <c r="B33" i="152"/>
  <c r="B28" i="152"/>
  <c r="B8" i="156"/>
  <c r="B28" i="156" s="1"/>
  <c r="B11" i="152"/>
  <c r="B22" i="152"/>
  <c r="B13" i="154"/>
  <c r="B13" i="153"/>
  <c r="B33" i="153" s="1"/>
  <c r="B13" i="155" s="1"/>
  <c r="B10" i="154"/>
  <c r="B10" i="153"/>
  <c r="B30" i="153" s="1"/>
  <c r="B10" i="155" s="1"/>
  <c r="B8" i="154"/>
  <c r="B8" i="153"/>
  <c r="B28" i="153" s="1"/>
  <c r="B8" i="155" s="1"/>
  <c r="J14" i="179" l="1"/>
  <c r="J20" i="178"/>
  <c r="J11" i="178"/>
  <c r="J9" i="179"/>
  <c r="L14" i="178"/>
  <c r="L21" i="180"/>
  <c r="L21" i="100"/>
  <c r="J15" i="180"/>
  <c r="J15" i="100"/>
  <c r="J15" i="178" s="1"/>
  <c r="F12" i="180"/>
  <c r="F12" i="100"/>
  <c r="K17" i="180"/>
  <c r="K17" i="100"/>
  <c r="E21" i="180"/>
  <c r="E21" i="100"/>
  <c r="J12" i="180"/>
  <c r="J12" i="100"/>
  <c r="J12" i="179" s="1"/>
  <c r="F21" i="180"/>
  <c r="F21" i="100"/>
  <c r="H21" i="180"/>
  <c r="H21" i="100"/>
  <c r="F23" i="180"/>
  <c r="F23" i="100"/>
  <c r="H30" i="100"/>
  <c r="H9" i="177"/>
  <c r="H9" i="179"/>
  <c r="H9" i="178"/>
  <c r="L14" i="177"/>
  <c r="L35" i="100"/>
  <c r="C42" i="100"/>
  <c r="C21" i="177"/>
  <c r="C12" i="177"/>
  <c r="C33" i="100"/>
  <c r="E12" i="177"/>
  <c r="E33" i="100"/>
  <c r="B36" i="100"/>
  <c r="B15" i="177"/>
  <c r="E9" i="177"/>
  <c r="E30" i="100"/>
  <c r="L12" i="180"/>
  <c r="L12" i="100"/>
  <c r="J23" i="180"/>
  <c r="J23" i="100"/>
  <c r="J23" i="179" s="1"/>
  <c r="L15" i="180"/>
  <c r="L15" i="100"/>
  <c r="L15" i="178" s="1"/>
  <c r="E15" i="100"/>
  <c r="E15" i="180"/>
  <c r="H12" i="180"/>
  <c r="H12" i="100"/>
  <c r="H20" i="177"/>
  <c r="H41" i="100"/>
  <c r="H20" i="178"/>
  <c r="H20" i="179"/>
  <c r="K12" i="177"/>
  <c r="K33" i="100"/>
  <c r="F11" i="177"/>
  <c r="F32" i="100"/>
  <c r="F11" i="179"/>
  <c r="F11" i="178"/>
  <c r="J32" i="100"/>
  <c r="J11" i="177"/>
  <c r="J14" i="177"/>
  <c r="J35" i="100"/>
  <c r="C36" i="100"/>
  <c r="C15" i="177"/>
  <c r="F20" i="177"/>
  <c r="F41" i="100"/>
  <c r="F20" i="179"/>
  <c r="F20" i="178"/>
  <c r="H14" i="177"/>
  <c r="H35" i="100"/>
  <c r="H14" i="178"/>
  <c r="H14" i="179"/>
  <c r="B44" i="100"/>
  <c r="B23" i="177"/>
  <c r="K15" i="177"/>
  <c r="K36" i="100"/>
  <c r="B12" i="177"/>
  <c r="B33" i="100"/>
  <c r="L11" i="177"/>
  <c r="L32" i="100"/>
  <c r="F30" i="100"/>
  <c r="F9" i="177"/>
  <c r="F9" i="178"/>
  <c r="F9" i="179"/>
  <c r="J21" i="180"/>
  <c r="J21" i="100"/>
  <c r="J21" i="179" s="1"/>
  <c r="L23" i="100"/>
  <c r="L23" i="180"/>
  <c r="C17" i="180"/>
  <c r="C17" i="100"/>
  <c r="H23" i="180"/>
  <c r="H23" i="100"/>
  <c r="B17" i="180"/>
  <c r="B17" i="100"/>
  <c r="H15" i="180"/>
  <c r="H15" i="100"/>
  <c r="E23" i="180"/>
  <c r="E23" i="100"/>
  <c r="J30" i="100"/>
  <c r="J9" i="177"/>
  <c r="E20" i="177"/>
  <c r="E41" i="100"/>
  <c r="E14" i="177"/>
  <c r="E35" i="100"/>
  <c r="L9" i="177"/>
  <c r="L30" i="100"/>
  <c r="L41" i="100"/>
  <c r="L20" i="177"/>
  <c r="K23" i="177"/>
  <c r="K44" i="100"/>
  <c r="C23" i="177"/>
  <c r="C44" i="100"/>
  <c r="F14" i="177"/>
  <c r="F35" i="100"/>
  <c r="F14" i="179"/>
  <c r="F14" i="178"/>
  <c r="F15" i="180"/>
  <c r="F15" i="100"/>
  <c r="H11" i="177"/>
  <c r="H32" i="100"/>
  <c r="H11" i="178"/>
  <c r="H11" i="179"/>
  <c r="B42" i="100"/>
  <c r="B21" i="177"/>
  <c r="K21" i="177"/>
  <c r="K42" i="100"/>
  <c r="J20" i="177"/>
  <c r="J41" i="100"/>
  <c r="D16" i="181"/>
  <c r="D36" i="181" s="1"/>
  <c r="C16" i="181"/>
  <c r="C36" i="181" s="1"/>
  <c r="C15" i="179"/>
  <c r="C15" i="178"/>
  <c r="K9" i="179"/>
  <c r="K9" i="178"/>
  <c r="K11" i="179"/>
  <c r="K11" i="178"/>
  <c r="C21" i="179"/>
  <c r="C21" i="178"/>
  <c r="C23" i="179"/>
  <c r="C23" i="178"/>
  <c r="L20" i="179"/>
  <c r="L20" i="178"/>
  <c r="B23" i="179"/>
  <c r="B23" i="178"/>
  <c r="G9" i="179"/>
  <c r="G9" i="178"/>
  <c r="D20" i="179"/>
  <c r="D20" i="178"/>
  <c r="D9" i="179"/>
  <c r="D9" i="178"/>
  <c r="B15" i="179"/>
  <c r="B15" i="178"/>
  <c r="B12" i="179"/>
  <c r="B12" i="178"/>
  <c r="I20" i="179"/>
  <c r="I20" i="178"/>
  <c r="E14" i="179"/>
  <c r="E14" i="178"/>
  <c r="B16" i="181"/>
  <c r="B36" i="181" s="1"/>
  <c r="D14" i="179"/>
  <c r="D14" i="178"/>
  <c r="I11" i="179"/>
  <c r="I11" i="178"/>
  <c r="L9" i="179"/>
  <c r="L9" i="178"/>
  <c r="E20" i="179"/>
  <c r="E20" i="178"/>
  <c r="I9" i="179"/>
  <c r="I9" i="178"/>
  <c r="K14" i="179"/>
  <c r="K14" i="178"/>
  <c r="E9" i="179"/>
  <c r="E9" i="178"/>
  <c r="G16" i="181"/>
  <c r="G36" i="181" s="1"/>
  <c r="C12" i="179"/>
  <c r="C12" i="178"/>
  <c r="B21" i="179"/>
  <c r="B21" i="178"/>
  <c r="I14" i="179"/>
  <c r="I14" i="178"/>
  <c r="K20" i="179"/>
  <c r="K20" i="178"/>
  <c r="D12" i="179"/>
  <c r="D12" i="178"/>
  <c r="E11" i="179"/>
  <c r="E11" i="178"/>
  <c r="G14" i="179"/>
  <c r="G14" i="178"/>
  <c r="G20" i="179"/>
  <c r="G20" i="178"/>
  <c r="L11" i="179"/>
  <c r="L11" i="178"/>
  <c r="G11" i="179"/>
  <c r="G11" i="178"/>
  <c r="G16" i="185"/>
  <c r="G16" i="184"/>
  <c r="G36" i="184" s="1"/>
  <c r="G16" i="183"/>
  <c r="G36" i="183" s="1"/>
  <c r="G16" i="182"/>
  <c r="G36" i="182" s="1"/>
  <c r="C16" i="185"/>
  <c r="C16" i="184"/>
  <c r="C36" i="184" s="1"/>
  <c r="C16" i="183"/>
  <c r="C36" i="183" s="1"/>
  <c r="C16" i="182"/>
  <c r="C36" i="182" s="1"/>
  <c r="D16" i="185"/>
  <c r="D16" i="184"/>
  <c r="D36" i="184" s="1"/>
  <c r="D16" i="183"/>
  <c r="D36" i="183" s="1"/>
  <c r="D16" i="182"/>
  <c r="D36" i="182" s="1"/>
  <c r="B16" i="185"/>
  <c r="B16" i="184"/>
  <c r="B36" i="184" s="1"/>
  <c r="B16" i="183"/>
  <c r="B36" i="183" s="1"/>
  <c r="B16" i="182"/>
  <c r="B36" i="182" s="1"/>
  <c r="B16" i="152"/>
  <c r="B22" i="156"/>
  <c r="B42" i="156" s="1"/>
  <c r="B42" i="152"/>
  <c r="B34" i="152"/>
  <c r="B14" i="156"/>
  <c r="B34" i="156" s="1"/>
  <c r="B11" i="156"/>
  <c r="B31" i="156" s="1"/>
  <c r="B31" i="152"/>
  <c r="B14" i="154"/>
  <c r="B14" i="153"/>
  <c r="B34" i="153" s="1"/>
  <c r="B14" i="155" s="1"/>
  <c r="B22" i="154"/>
  <c r="B22" i="153"/>
  <c r="B42" i="153" s="1"/>
  <c r="B22" i="155" s="1"/>
  <c r="B11" i="154"/>
  <c r="B11" i="153"/>
  <c r="B31" i="153" s="1"/>
  <c r="B11" i="155" s="1"/>
  <c r="A18" i="180"/>
  <c r="A17" i="180"/>
  <c r="A15" i="180"/>
  <c r="A14" i="180"/>
  <c r="A18" i="179"/>
  <c r="A17" i="179"/>
  <c r="A15" i="179"/>
  <c r="A14" i="179"/>
  <c r="A18" i="178"/>
  <c r="A17" i="178"/>
  <c r="A15" i="178"/>
  <c r="A14" i="178"/>
  <c r="A18" i="177"/>
  <c r="A17" i="177"/>
  <c r="A15" i="177"/>
  <c r="A14" i="177"/>
  <c r="J12" i="178" l="1"/>
  <c r="J23" i="178"/>
  <c r="L15" i="179"/>
  <c r="J15" i="179"/>
  <c r="J21" i="178"/>
  <c r="F17" i="180"/>
  <c r="F17" i="100"/>
  <c r="J17" i="180"/>
  <c r="J17" i="100"/>
  <c r="J17" i="179" s="1"/>
  <c r="K18" i="100"/>
  <c r="K18" i="180"/>
  <c r="H17" i="100"/>
  <c r="H17" i="180"/>
  <c r="C18" i="180"/>
  <c r="C18" i="100"/>
  <c r="F36" i="100"/>
  <c r="F15" i="177"/>
  <c r="F15" i="179"/>
  <c r="F15" i="178"/>
  <c r="H15" i="177"/>
  <c r="H36" i="100"/>
  <c r="H15" i="179"/>
  <c r="H15" i="178"/>
  <c r="L33" i="100"/>
  <c r="L12" i="177"/>
  <c r="E21" i="177"/>
  <c r="E42" i="100"/>
  <c r="F12" i="177"/>
  <c r="F33" i="100"/>
  <c r="F12" i="179"/>
  <c r="F12" i="178"/>
  <c r="B17" i="177"/>
  <c r="B38" i="100"/>
  <c r="L23" i="177"/>
  <c r="L44" i="100"/>
  <c r="J42" i="100"/>
  <c r="J21" i="177"/>
  <c r="E15" i="177"/>
  <c r="E36" i="100"/>
  <c r="L15" i="177"/>
  <c r="L36" i="100"/>
  <c r="H21" i="177"/>
  <c r="H42" i="100"/>
  <c r="H21" i="178"/>
  <c r="H21" i="179"/>
  <c r="J36" i="100"/>
  <c r="J15" i="177"/>
  <c r="L21" i="177"/>
  <c r="L42" i="100"/>
  <c r="E17" i="180"/>
  <c r="E17" i="100"/>
  <c r="H23" i="177"/>
  <c r="H44" i="100"/>
  <c r="H23" i="178"/>
  <c r="H23" i="179"/>
  <c r="J23" i="177"/>
  <c r="J44" i="100"/>
  <c r="F44" i="100"/>
  <c r="F23" i="177"/>
  <c r="F23" i="179"/>
  <c r="F23" i="178"/>
  <c r="F42" i="100"/>
  <c r="F21" i="177"/>
  <c r="F21" i="179"/>
  <c r="F21" i="178"/>
  <c r="L17" i="180"/>
  <c r="L17" i="100"/>
  <c r="L17" i="178" s="1"/>
  <c r="B18" i="180"/>
  <c r="B18" i="100"/>
  <c r="E44" i="100"/>
  <c r="E23" i="177"/>
  <c r="C17" i="177"/>
  <c r="C38" i="100"/>
  <c r="H33" i="100"/>
  <c r="H12" i="177"/>
  <c r="H12" i="178"/>
  <c r="H12" i="179"/>
  <c r="J12" i="177"/>
  <c r="J33" i="100"/>
  <c r="K17" i="177"/>
  <c r="K38" i="100"/>
  <c r="C17" i="181"/>
  <c r="C37" i="181" s="1"/>
  <c r="L23" i="179"/>
  <c r="L23" i="178"/>
  <c r="G21" i="179"/>
  <c r="G21" i="178"/>
  <c r="E15" i="179"/>
  <c r="E15" i="178"/>
  <c r="K23" i="179"/>
  <c r="K23" i="178"/>
  <c r="L12" i="179"/>
  <c r="L12" i="178"/>
  <c r="I21" i="179"/>
  <c r="I21" i="178"/>
  <c r="K15" i="179"/>
  <c r="K15" i="178"/>
  <c r="D17" i="181"/>
  <c r="D37" i="181" s="1"/>
  <c r="G17" i="181"/>
  <c r="G37" i="181" s="1"/>
  <c r="G12" i="179"/>
  <c r="G12" i="178"/>
  <c r="B17" i="179"/>
  <c r="B17" i="178"/>
  <c r="E23" i="179"/>
  <c r="E23" i="178"/>
  <c r="K12" i="179"/>
  <c r="K12" i="178"/>
  <c r="D23" i="179"/>
  <c r="D23" i="178"/>
  <c r="I23" i="179"/>
  <c r="I23" i="178"/>
  <c r="E21" i="179"/>
  <c r="E21" i="178"/>
  <c r="B17" i="181"/>
  <c r="B37" i="181" s="1"/>
  <c r="D15" i="179"/>
  <c r="D15" i="178"/>
  <c r="G23" i="179"/>
  <c r="G23" i="178"/>
  <c r="C17" i="179"/>
  <c r="C17" i="178"/>
  <c r="E12" i="179"/>
  <c r="E12" i="178"/>
  <c r="D21" i="179"/>
  <c r="D21" i="178"/>
  <c r="L21" i="179"/>
  <c r="L21" i="178"/>
  <c r="I12" i="179"/>
  <c r="I12" i="178"/>
  <c r="G15" i="179"/>
  <c r="G15" i="178"/>
  <c r="I15" i="179"/>
  <c r="I15" i="178"/>
  <c r="K21" i="179"/>
  <c r="K21" i="178"/>
  <c r="B17" i="185"/>
  <c r="B17" i="184"/>
  <c r="B37" i="184" s="1"/>
  <c r="B17" i="183"/>
  <c r="B37" i="183" s="1"/>
  <c r="B17" i="182"/>
  <c r="B37" i="182" s="1"/>
  <c r="G17" i="185"/>
  <c r="G17" i="184"/>
  <c r="G37" i="184" s="1"/>
  <c r="G17" i="183"/>
  <c r="G37" i="183" s="1"/>
  <c r="G17" i="182"/>
  <c r="G37" i="182" s="1"/>
  <c r="C17" i="185"/>
  <c r="C17" i="184"/>
  <c r="C37" i="184" s="1"/>
  <c r="C17" i="183"/>
  <c r="C37" i="183" s="1"/>
  <c r="C17" i="182"/>
  <c r="C37" i="182" s="1"/>
  <c r="D17" i="185"/>
  <c r="D17" i="184"/>
  <c r="D37" i="184" s="1"/>
  <c r="D17" i="183"/>
  <c r="D37" i="183" s="1"/>
  <c r="D17" i="182"/>
  <c r="D37" i="182" s="1"/>
  <c r="B17" i="152"/>
  <c r="B19" i="152"/>
  <c r="B16" i="156"/>
  <c r="B36" i="156" s="1"/>
  <c r="B36" i="152"/>
  <c r="B16" i="154"/>
  <c r="B16" i="153"/>
  <c r="B36" i="153" s="1"/>
  <c r="B16" i="155" s="1"/>
  <c r="J17" i="178" l="1"/>
  <c r="L17" i="179"/>
  <c r="H18" i="180"/>
  <c r="H18" i="100"/>
  <c r="B18" i="177"/>
  <c r="B39" i="100"/>
  <c r="K18" i="177"/>
  <c r="K39" i="100"/>
  <c r="J38" i="100"/>
  <c r="J17" i="177"/>
  <c r="L18" i="180"/>
  <c r="L18" i="100"/>
  <c r="L18" i="178" s="1"/>
  <c r="E18" i="180"/>
  <c r="E18" i="100"/>
  <c r="F18" i="180"/>
  <c r="F18" i="100"/>
  <c r="J18" i="180"/>
  <c r="J18" i="100"/>
  <c r="J18" i="179" s="1"/>
  <c r="L17" i="177"/>
  <c r="L38" i="100"/>
  <c r="E38" i="100"/>
  <c r="E17" i="177"/>
  <c r="C18" i="177"/>
  <c r="C39" i="100"/>
  <c r="F38" i="100"/>
  <c r="F17" i="177"/>
  <c r="F17" i="178"/>
  <c r="F17" i="179"/>
  <c r="H17" i="177"/>
  <c r="H38" i="100"/>
  <c r="H17" i="178"/>
  <c r="H17" i="179"/>
  <c r="G17" i="179"/>
  <c r="G17" i="178"/>
  <c r="C18" i="179"/>
  <c r="C18" i="178"/>
  <c r="I17" i="179"/>
  <c r="I17" i="178"/>
  <c r="B18" i="179"/>
  <c r="B18" i="178"/>
  <c r="D17" i="179"/>
  <c r="D17" i="178"/>
  <c r="K17" i="179"/>
  <c r="K17" i="178"/>
  <c r="E17" i="179"/>
  <c r="E17" i="178"/>
  <c r="B20" i="152"/>
  <c r="B19" i="156"/>
  <c r="B39" i="156" s="1"/>
  <c r="B39" i="152"/>
  <c r="B17" i="156"/>
  <c r="B37" i="156" s="1"/>
  <c r="B37" i="152"/>
  <c r="B19" i="154"/>
  <c r="B19" i="153"/>
  <c r="B39" i="153" s="1"/>
  <c r="B19" i="155" s="1"/>
  <c r="B17" i="154"/>
  <c r="B17" i="153"/>
  <c r="B37" i="153" s="1"/>
  <c r="B17" i="155" s="1"/>
  <c r="J18" i="178" l="1"/>
  <c r="L18" i="179"/>
  <c r="J39" i="100"/>
  <c r="J18" i="177"/>
  <c r="F18" i="177"/>
  <c r="F39" i="100"/>
  <c r="F18" i="178"/>
  <c r="F18" i="179"/>
  <c r="E18" i="177"/>
  <c r="E39" i="100"/>
  <c r="H39" i="100"/>
  <c r="H18" i="177"/>
  <c r="H18" i="178"/>
  <c r="H18" i="179"/>
  <c r="L39" i="100"/>
  <c r="L18" i="177"/>
  <c r="E18" i="179"/>
  <c r="E18" i="178"/>
  <c r="D18" i="179"/>
  <c r="D18" i="178"/>
  <c r="I18" i="179"/>
  <c r="I18" i="178"/>
  <c r="K18" i="179"/>
  <c r="K18" i="178"/>
  <c r="G18" i="179"/>
  <c r="G18" i="178"/>
  <c r="B40" i="152"/>
  <c r="B20" i="156"/>
  <c r="B40" i="156" s="1"/>
  <c r="B20" i="154"/>
  <c r="B20" i="153"/>
  <c r="B40" i="153" s="1"/>
  <c r="B20" i="155" s="1"/>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E3" i="174" l="1"/>
  <c r="D4" i="175"/>
  <c r="F3" i="175"/>
  <c r="B4" i="174"/>
  <c r="D3" i="174"/>
  <c r="B21" i="173"/>
  <c r="B6" i="174" s="1"/>
  <c r="E4" i="175"/>
  <c r="B8" i="158"/>
  <c r="B28" i="158" s="1"/>
  <c r="B8" i="160" s="1"/>
  <c r="B8" i="159"/>
  <c r="B8" i="162"/>
  <c r="B28" i="162" s="1"/>
  <c r="B8" i="173"/>
  <c r="B8" i="176"/>
  <c r="B10" i="158"/>
  <c r="B30" i="158" s="1"/>
  <c r="B10" i="160" s="1"/>
  <c r="B10" i="159"/>
  <c r="B10" i="162"/>
  <c r="B30" i="162" s="1"/>
  <c r="B10" i="173"/>
  <c r="B10" i="176"/>
  <c r="B13" i="158"/>
  <c r="B33" i="158" s="1"/>
  <c r="B13" i="160" s="1"/>
  <c r="B13" i="162"/>
  <c r="B33" i="162" s="1"/>
  <c r="B13" i="159"/>
  <c r="C4" i="174"/>
  <c r="C4" i="175"/>
  <c r="C3" i="175"/>
  <c r="C3" i="174"/>
  <c r="B3" i="174"/>
  <c r="B3" i="175"/>
  <c r="F4" i="174"/>
  <c r="E21" i="173"/>
  <c r="E6" i="174" s="1"/>
  <c r="B9" i="175" l="1"/>
  <c r="B24" i="173"/>
  <c r="B9" i="174" s="1"/>
  <c r="B11" i="159"/>
  <c r="B11" i="158"/>
  <c r="B31" i="158" s="1"/>
  <c r="B11" i="160" s="1"/>
  <c r="B11" i="162"/>
  <c r="B31" i="162" s="1"/>
  <c r="B11" i="176"/>
  <c r="B11" i="173"/>
  <c r="B14" i="158"/>
  <c r="B34" i="158" s="1"/>
  <c r="B14" i="160" s="1"/>
  <c r="B14" i="162"/>
  <c r="B34" i="162" s="1"/>
  <c r="B14" i="159"/>
  <c r="B22" i="173"/>
  <c r="B7" i="174" s="1"/>
  <c r="B7" i="175"/>
  <c r="B22" i="158"/>
  <c r="B42" i="158" s="1"/>
  <c r="B22" i="160" s="1"/>
  <c r="B22" i="159"/>
  <c r="B22" i="162"/>
  <c r="B42" i="162" s="1"/>
  <c r="B16" i="176"/>
  <c r="B16" i="173"/>
  <c r="B16" i="158" l="1"/>
  <c r="B36" i="158" s="1"/>
  <c r="B16" i="160" s="1"/>
  <c r="B16" i="162"/>
  <c r="B36" i="162" s="1"/>
  <c r="B16" i="159"/>
  <c r="B10" i="175"/>
  <c r="B25" i="173"/>
  <c r="B10" i="174" s="1"/>
  <c r="B15" i="175"/>
  <c r="B30" i="173"/>
  <c r="B15" i="174" s="1"/>
  <c r="B19" i="158" l="1"/>
  <c r="B39" i="158" s="1"/>
  <c r="B19" i="160" s="1"/>
  <c r="B19" i="162"/>
  <c r="B39" i="162" s="1"/>
  <c r="B19" i="159"/>
  <c r="B13" i="176"/>
  <c r="B13" i="173"/>
  <c r="B17" i="158"/>
  <c r="B37" i="158" s="1"/>
  <c r="B17" i="160" s="1"/>
  <c r="B17" i="162"/>
  <c r="B37" i="162" s="1"/>
  <c r="B17" i="159"/>
  <c r="B20" i="158" l="1"/>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B12" i="175"/>
  <c r="B27" i="173"/>
  <c r="B12" i="174" s="1"/>
  <c r="B13" i="175" l="1"/>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E22" i="173" l="1"/>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E16" i="158" l="1"/>
  <c r="E36" i="158" s="1"/>
  <c r="E16" i="160" s="1"/>
  <c r="E16" i="159"/>
  <c r="E16" i="162"/>
  <c r="E36" i="162" s="1"/>
  <c r="E25" i="173"/>
  <c r="E10" i="174" s="1"/>
  <c r="E10" i="175"/>
  <c r="E30" i="173"/>
  <c r="E15" i="174" s="1"/>
  <c r="E15" i="175"/>
  <c r="E19" i="158" l="1"/>
  <c r="E39" i="158" s="1"/>
  <c r="E19" i="160" s="1"/>
  <c r="E19" i="159"/>
  <c r="E19" i="162"/>
  <c r="E39" i="162" s="1"/>
  <c r="E13" i="176"/>
  <c r="E13" i="173"/>
  <c r="E17" i="158"/>
  <c r="E37" i="158" s="1"/>
  <c r="E17" i="160" s="1"/>
  <c r="E17" i="159"/>
  <c r="E17" i="162"/>
  <c r="E37" i="162" s="1"/>
  <c r="E27" i="173" l="1"/>
  <c r="E12" i="174" s="1"/>
  <c r="E12" i="175"/>
  <c r="E20" i="158"/>
  <c r="E40" i="158" s="1"/>
  <c r="E20" i="160" s="1"/>
  <c r="E20" i="162"/>
  <c r="E40" i="162" s="1"/>
  <c r="E20" i="159"/>
  <c r="E14" i="176"/>
  <c r="E14" i="173"/>
  <c r="E28" i="173" l="1"/>
  <c r="E13" i="174" s="1"/>
  <c r="E13" i="175"/>
  <c r="A25" i="173" l="1"/>
  <c r="A24" i="173"/>
  <c r="A23" i="173"/>
  <c r="A22" i="173"/>
  <c r="A21" i="173"/>
  <c r="A20" i="173"/>
  <c r="A40" i="166" l="1"/>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A40" i="163"/>
  <c r="A39" i="163"/>
  <c r="A37" i="163"/>
  <c r="A36" i="163"/>
  <c r="A34" i="163"/>
  <c r="A33" i="163"/>
  <c r="A20" i="163"/>
  <c r="A19" i="163"/>
  <c r="A17" i="163"/>
  <c r="A16" i="163"/>
  <c r="A14" i="163"/>
  <c r="A13" i="163"/>
  <c r="F10" i="173" l="1"/>
  <c r="F10" i="176"/>
  <c r="F8" i="173"/>
  <c r="F8" i="176"/>
  <c r="F22" i="173" l="1"/>
  <c r="F7" i="174" s="1"/>
  <c r="F7" i="175"/>
  <c r="F16" i="173"/>
  <c r="F16" i="176"/>
  <c r="F24" i="173"/>
  <c r="F9" i="174" s="1"/>
  <c r="F9" i="175"/>
  <c r="F11" i="176"/>
  <c r="F11" i="173"/>
  <c r="F30" i="173" l="1"/>
  <c r="F15" i="174" s="1"/>
  <c r="F15" i="175"/>
  <c r="F25" i="173"/>
  <c r="F10" i="174" s="1"/>
  <c r="F10" i="175"/>
  <c r="F13" i="176" l="1"/>
  <c r="F13" i="173"/>
  <c r="F27" i="173" l="1"/>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C24" i="141" s="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U24" i="149" s="1"/>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106"/>
  <c r="V5" i="106"/>
  <c r="C4" i="106"/>
  <c r="D4" i="106"/>
  <c r="E4" i="106"/>
  <c r="F4" i="106"/>
  <c r="G4" i="106"/>
  <c r="H4" i="106"/>
  <c r="I4" i="106"/>
  <c r="J4" i="106"/>
  <c r="K4" i="106"/>
  <c r="L4" i="106"/>
  <c r="M4" i="106"/>
  <c r="N4" i="106"/>
  <c r="O4" i="106"/>
  <c r="P4" i="106"/>
  <c r="Q4" i="106"/>
  <c r="R4" i="106"/>
  <c r="S4" i="106"/>
  <c r="T4" i="106"/>
  <c r="U4" i="106"/>
  <c r="C5" i="106"/>
  <c r="D5" i="106"/>
  <c r="E5" i="106"/>
  <c r="F5" i="106"/>
  <c r="G5" i="106"/>
  <c r="H5" i="106"/>
  <c r="I5" i="106"/>
  <c r="J5" i="106"/>
  <c r="K5" i="106"/>
  <c r="L5" i="106"/>
  <c r="M5" i="106"/>
  <c r="N5" i="106"/>
  <c r="O5" i="106"/>
  <c r="P5" i="106"/>
  <c r="Q5" i="106"/>
  <c r="R5" i="106"/>
  <c r="S5" i="106"/>
  <c r="T5" i="106"/>
  <c r="U5" i="106"/>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106"/>
  <c r="S7" i="106"/>
  <c r="I7" i="106"/>
  <c r="R7" i="106"/>
  <c r="H7" i="106"/>
  <c r="C7" i="106"/>
  <c r="Q7" i="106"/>
  <c r="G7" i="106"/>
  <c r="P7" i="106"/>
  <c r="F7" i="106"/>
  <c r="V7" i="106"/>
  <c r="M7" i="106"/>
  <c r="N7" i="106"/>
  <c r="J7" i="106"/>
  <c r="B8" i="107"/>
  <c r="B27" i="107" s="1"/>
  <c r="B8" i="127"/>
  <c r="B27" i="127" s="1"/>
  <c r="E7" i="106"/>
  <c r="U7" i="106"/>
  <c r="L7" i="106"/>
  <c r="D7" i="106"/>
  <c r="T7" i="106"/>
  <c r="K7" i="106"/>
  <c r="G7" i="96" l="1"/>
  <c r="G7" i="95"/>
  <c r="G24" i="95" s="1"/>
  <c r="N10" i="106"/>
  <c r="J10" i="106"/>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B12" i="107"/>
  <c r="B31" i="107" s="1"/>
  <c r="B12" i="127"/>
  <c r="B31" i="127" s="1"/>
  <c r="N11" i="106"/>
  <c r="J8" i="96"/>
  <c r="J8" i="95"/>
  <c r="J25" i="95" s="1"/>
  <c r="N11" i="96" l="1"/>
  <c r="N11" i="95"/>
  <c r="N28" i="95" s="1"/>
  <c r="N13" i="106"/>
  <c r="J11" i="95"/>
  <c r="J28" i="95" s="1"/>
  <c r="J11" i="96"/>
  <c r="J13" i="106"/>
  <c r="B14" i="107"/>
  <c r="B33" i="107" s="1"/>
  <c r="B14" i="127"/>
  <c r="B33" i="127" s="1"/>
  <c r="B4" i="95"/>
  <c r="B21" i="95" s="1"/>
  <c r="B5" i="95"/>
  <c r="B22" i="95" s="1"/>
  <c r="B4" i="106"/>
  <c r="B5" i="106"/>
  <c r="N16" i="106" l="1"/>
  <c r="N13" i="95"/>
  <c r="N30" i="95" s="1"/>
  <c r="N13" i="96"/>
  <c r="N14" i="106"/>
  <c r="J13" i="96"/>
  <c r="J13" i="95"/>
  <c r="J30" i="95" s="1"/>
  <c r="J16" i="106"/>
  <c r="B17" i="107"/>
  <c r="B36" i="107" s="1"/>
  <c r="B17" i="127"/>
  <c r="B36" i="127" s="1"/>
  <c r="J14" i="106"/>
  <c r="B15" i="107"/>
  <c r="B34" i="107" s="1"/>
  <c r="B15" i="127"/>
  <c r="B34" i="127" s="1"/>
  <c r="B4" i="96"/>
  <c r="B5" i="96"/>
  <c r="J17" i="106" l="1"/>
  <c r="B18" i="107"/>
  <c r="B37" i="107" s="1"/>
  <c r="B18" i="127"/>
  <c r="B37" i="127" s="1"/>
  <c r="N16" i="95"/>
  <c r="N33" i="95" s="1"/>
  <c r="N16" i="96"/>
  <c r="N14" i="96"/>
  <c r="N14" i="95"/>
  <c r="N31" i="95" s="1"/>
  <c r="J14" i="95"/>
  <c r="J31" i="95" s="1"/>
  <c r="J14" i="96"/>
  <c r="J16" i="96"/>
  <c r="J16" i="95"/>
  <c r="J33" i="95" s="1"/>
  <c r="N17" i="106"/>
  <c r="I10" i="106" l="1"/>
  <c r="N19" i="106"/>
  <c r="T10" i="106"/>
  <c r="N17" i="96"/>
  <c r="N17" i="95"/>
  <c r="N34" i="95" s="1"/>
  <c r="I8" i="106"/>
  <c r="F10" i="106"/>
  <c r="T8" i="106"/>
  <c r="F8" i="106"/>
  <c r="J17" i="95"/>
  <c r="J34" i="95" s="1"/>
  <c r="J17" i="96"/>
  <c r="J19" i="106"/>
  <c r="B20" i="107"/>
  <c r="B39" i="107" s="1"/>
  <c r="B20" i="127"/>
  <c r="B39" i="127" s="1"/>
  <c r="I11" i="106" l="1"/>
  <c r="T11" i="106"/>
  <c r="J19" i="96"/>
  <c r="J19" i="95"/>
  <c r="J36" i="95" s="1"/>
  <c r="E10" i="106"/>
  <c r="F8" i="96"/>
  <c r="F8" i="95"/>
  <c r="F25" i="95" s="1"/>
  <c r="F10" i="96"/>
  <c r="F10" i="95"/>
  <c r="F27" i="95" s="1"/>
  <c r="T10" i="96"/>
  <c r="T10" i="95"/>
  <c r="T27" i="95" s="1"/>
  <c r="E8" i="106"/>
  <c r="F11" i="106"/>
  <c r="T8" i="96"/>
  <c r="T8" i="95"/>
  <c r="T25" i="95" s="1"/>
  <c r="I8" i="96"/>
  <c r="I8" i="95"/>
  <c r="I25" i="95" s="1"/>
  <c r="N19" i="95"/>
  <c r="N36" i="95" s="1"/>
  <c r="N19" i="96"/>
  <c r="I10" i="96"/>
  <c r="I10" i="95"/>
  <c r="I27" i="95" s="1"/>
  <c r="E10" i="96" l="1"/>
  <c r="E10" i="95"/>
  <c r="E27" i="95" s="1"/>
  <c r="I11" i="96"/>
  <c r="I11" i="95"/>
  <c r="I28" i="95" s="1"/>
  <c r="E11" i="106"/>
  <c r="F13" i="106"/>
  <c r="T11" i="95"/>
  <c r="T28" i="95" s="1"/>
  <c r="T11" i="96"/>
  <c r="T13" i="106"/>
  <c r="I13" i="106"/>
  <c r="F11" i="96"/>
  <c r="F11" i="95"/>
  <c r="F28" i="95" s="1"/>
  <c r="E8" i="96"/>
  <c r="E8" i="95"/>
  <c r="E25" i="95" s="1"/>
  <c r="E13" i="106" l="1"/>
  <c r="I13" i="95"/>
  <c r="I30" i="95" s="1"/>
  <c r="I13" i="96"/>
  <c r="E11" i="96"/>
  <c r="E11" i="95"/>
  <c r="E28" i="95" s="1"/>
  <c r="T14" i="106"/>
  <c r="T13" i="96"/>
  <c r="T13" i="95"/>
  <c r="T30" i="95" s="1"/>
  <c r="F16" i="106"/>
  <c r="T16" i="106"/>
  <c r="F13" i="95"/>
  <c r="F30" i="95" s="1"/>
  <c r="F13" i="96"/>
  <c r="F14" i="106"/>
  <c r="I14" i="106"/>
  <c r="I16" i="106"/>
  <c r="F16" i="95" l="1"/>
  <c r="F33" i="95" s="1"/>
  <c r="F16" i="96"/>
  <c r="T14" i="95"/>
  <c r="T31" i="95" s="1"/>
  <c r="T14" i="96"/>
  <c r="I14" i="96"/>
  <c r="I14" i="95"/>
  <c r="I31" i="95" s="1"/>
  <c r="E16" i="106"/>
  <c r="F17" i="106"/>
  <c r="E13" i="96"/>
  <c r="E13" i="95"/>
  <c r="E30" i="95" s="1"/>
  <c r="E14" i="106"/>
  <c r="F14" i="96"/>
  <c r="F14" i="95"/>
  <c r="F31" i="95" s="1"/>
  <c r="I17" i="106"/>
  <c r="T17" i="106"/>
  <c r="I16" i="95"/>
  <c r="I33" i="95" s="1"/>
  <c r="I16" i="96"/>
  <c r="T16" i="96"/>
  <c r="T16" i="95"/>
  <c r="T33" i="95" s="1"/>
  <c r="I17" i="96" l="1"/>
  <c r="I17" i="95"/>
  <c r="I34" i="95" s="1"/>
  <c r="E14" i="95"/>
  <c r="E31" i="95" s="1"/>
  <c r="E14" i="96"/>
  <c r="T17" i="95"/>
  <c r="T34" i="95" s="1"/>
  <c r="T17" i="96"/>
  <c r="E16" i="96"/>
  <c r="E16" i="95"/>
  <c r="E33" i="95" s="1"/>
  <c r="I19" i="106"/>
  <c r="F17" i="96"/>
  <c r="F17" i="95"/>
  <c r="F34" i="95" s="1"/>
  <c r="E17" i="106"/>
  <c r="T19" i="106"/>
  <c r="F19" i="106"/>
  <c r="E19" i="106" l="1"/>
  <c r="T19" i="96"/>
  <c r="T19" i="95"/>
  <c r="T36" i="95" s="1"/>
  <c r="E17" i="95"/>
  <c r="E34" i="95" s="1"/>
  <c r="E17" i="96"/>
  <c r="F19" i="95"/>
  <c r="F36" i="95" s="1"/>
  <c r="F19" i="96"/>
  <c r="I19" i="95"/>
  <c r="I36" i="95" s="1"/>
  <c r="I19" i="96"/>
  <c r="C8" i="106" l="1"/>
  <c r="E19" i="96"/>
  <c r="E19" i="95"/>
  <c r="E36" i="95" s="1"/>
  <c r="C10" i="106"/>
  <c r="C11" i="106" l="1"/>
  <c r="C10" i="96"/>
  <c r="C10" i="95"/>
  <c r="C27" i="95" s="1"/>
  <c r="C8" i="96"/>
  <c r="C8" i="95"/>
  <c r="C25" i="95" s="1"/>
  <c r="C11" i="96" l="1"/>
  <c r="C11" i="95"/>
  <c r="C28" i="95" s="1"/>
  <c r="C13" i="106"/>
  <c r="C13" i="96" l="1"/>
  <c r="C13" i="95"/>
  <c r="C30" i="95" s="1"/>
  <c r="C14" i="106"/>
  <c r="C16" i="106"/>
  <c r="C14" i="95" l="1"/>
  <c r="C31" i="95" s="1"/>
  <c r="C14" i="96"/>
  <c r="C16" i="96"/>
  <c r="C16" i="95"/>
  <c r="C33" i="95" s="1"/>
  <c r="C17" i="106"/>
  <c r="B7" i="106"/>
  <c r="S10" i="106" l="1"/>
  <c r="R10" i="106"/>
  <c r="S8" i="106"/>
  <c r="R8" i="106"/>
  <c r="C19" i="106"/>
  <c r="U8" i="106"/>
  <c r="C17" i="95"/>
  <c r="C34" i="95" s="1"/>
  <c r="C17" i="96"/>
  <c r="U10" i="106"/>
  <c r="B10" i="106"/>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0" i="96"/>
  <c r="S10" i="95"/>
  <c r="S27" i="95" s="1"/>
  <c r="R11" i="106"/>
  <c r="U11" i="106"/>
  <c r="U10" i="96"/>
  <c r="U10" i="95"/>
  <c r="U27" i="95" s="1"/>
  <c r="U8" i="96"/>
  <c r="U8" i="95"/>
  <c r="U25" i="95" s="1"/>
  <c r="C19" i="96"/>
  <c r="C19" i="95"/>
  <c r="C36" i="95" s="1"/>
  <c r="R8" i="96"/>
  <c r="R8" i="95"/>
  <c r="R25" i="95" s="1"/>
  <c r="S8" i="96"/>
  <c r="S8" i="95"/>
  <c r="S25" i="95" s="1"/>
  <c r="R10" i="96"/>
  <c r="R10" i="95"/>
  <c r="R27" i="95" s="1"/>
  <c r="B8" i="96"/>
  <c r="B8" i="95"/>
  <c r="B25" i="95" s="1"/>
  <c r="B11" i="106"/>
  <c r="B10" i="95"/>
  <c r="B27" i="95" s="1"/>
  <c r="B10" i="96"/>
  <c r="R13" i="106" l="1"/>
  <c r="U11" i="95"/>
  <c r="U28" i="95" s="1"/>
  <c r="U11" i="96"/>
  <c r="S11" i="95"/>
  <c r="S28" i="95" s="1"/>
  <c r="S11" i="96"/>
  <c r="U13" i="106"/>
  <c r="S13" i="106"/>
  <c r="R11" i="95"/>
  <c r="R28" i="95" s="1"/>
  <c r="R11" i="96"/>
  <c r="B13" i="106"/>
  <c r="B11" i="95"/>
  <c r="B28" i="95" s="1"/>
  <c r="B11" i="96"/>
  <c r="S13" i="96" l="1"/>
  <c r="S13" i="95"/>
  <c r="S30" i="95" s="1"/>
  <c r="R13" i="96"/>
  <c r="R13" i="95"/>
  <c r="R30" i="95" s="1"/>
  <c r="R14" i="106"/>
  <c r="R16" i="106"/>
  <c r="U13" i="96"/>
  <c r="U13" i="95"/>
  <c r="U30" i="95" s="1"/>
  <c r="U16" i="106"/>
  <c r="U14" i="106"/>
  <c r="S16" i="106"/>
  <c r="S14" i="106"/>
  <c r="B16" i="106"/>
  <c r="B14" i="106"/>
  <c r="B13" i="95"/>
  <c r="B30" i="95" s="1"/>
  <c r="B13" i="96"/>
  <c r="S14" i="95" l="1"/>
  <c r="S31" i="95" s="1"/>
  <c r="S14" i="96"/>
  <c r="R16" i="96"/>
  <c r="R16" i="95"/>
  <c r="R33" i="95" s="1"/>
  <c r="U14" i="95"/>
  <c r="U31" i="95" s="1"/>
  <c r="U14" i="96"/>
  <c r="S16" i="96"/>
  <c r="S16" i="95"/>
  <c r="S33" i="95" s="1"/>
  <c r="U17" i="106"/>
  <c r="U16" i="96"/>
  <c r="U16" i="95"/>
  <c r="U33" i="95" s="1"/>
  <c r="R14" i="95"/>
  <c r="R31" i="95" s="1"/>
  <c r="R14" i="96"/>
  <c r="S17" i="106"/>
  <c r="R17" i="106"/>
  <c r="B14" i="96"/>
  <c r="B14" i="95"/>
  <c r="B31" i="95" s="1"/>
  <c r="B17" i="106"/>
  <c r="B16" i="96"/>
  <c r="B16" i="95"/>
  <c r="B33" i="95" s="1"/>
  <c r="A34" i="129"/>
  <c r="A33" i="129"/>
  <c r="A31" i="129"/>
  <c r="A30" i="129"/>
  <c r="A28" i="129"/>
  <c r="A27" i="129"/>
  <c r="A17" i="129"/>
  <c r="A16" i="129"/>
  <c r="A14" i="129"/>
  <c r="A13" i="129"/>
  <c r="A11" i="129"/>
  <c r="A10" i="129"/>
  <c r="S19" i="106" l="1"/>
  <c r="U19" i="106"/>
  <c r="S17" i="95"/>
  <c r="S34" i="95" s="1"/>
  <c r="S17" i="96"/>
  <c r="R17" i="95"/>
  <c r="R34" i="95" s="1"/>
  <c r="R17" i="96"/>
  <c r="R19" i="106"/>
  <c r="U17" i="95"/>
  <c r="U34" i="95" s="1"/>
  <c r="U17" i="96"/>
  <c r="B19" i="106"/>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106" l="1"/>
  <c r="G8" i="106"/>
  <c r="G10" i="106"/>
  <c r="H8" i="106"/>
  <c r="AD8" i="81"/>
  <c r="AD25" i="81" s="1"/>
  <c r="AC8" i="81"/>
  <c r="AC25" i="81" s="1"/>
  <c r="AC10" i="81"/>
  <c r="AC27" i="81" s="1"/>
  <c r="E19" i="81"/>
  <c r="E36" i="81" s="1"/>
  <c r="AD10" i="81"/>
  <c r="AD27" i="81" s="1"/>
  <c r="G8" i="96" l="1"/>
  <c r="G8" i="95"/>
  <c r="G25" i="95" s="1"/>
  <c r="H11" i="106"/>
  <c r="H8" i="95"/>
  <c r="H25" i="95" s="1"/>
  <c r="H8" i="96"/>
  <c r="G11" i="106"/>
  <c r="G10" i="96"/>
  <c r="G10" i="95"/>
  <c r="G27" i="95" s="1"/>
  <c r="H10" i="96"/>
  <c r="H10" i="95"/>
  <c r="H27" i="95" s="1"/>
  <c r="AD11" i="81"/>
  <c r="AD28" i="81" s="1"/>
  <c r="AC11" i="81"/>
  <c r="AC28" i="81" s="1"/>
  <c r="G11" i="96" l="1"/>
  <c r="G11" i="95"/>
  <c r="G28" i="95" s="1"/>
  <c r="H11" i="96"/>
  <c r="H11" i="95"/>
  <c r="H28" i="95" s="1"/>
  <c r="H13" i="106"/>
  <c r="G13" i="106"/>
  <c r="AC13" i="81"/>
  <c r="AC30" i="81" s="1"/>
  <c r="AD13" i="81"/>
  <c r="AD30" i="81" s="1"/>
  <c r="AA7" i="81"/>
  <c r="AA24" i="81" s="1"/>
  <c r="X7" i="81"/>
  <c r="X24" i="81" s="1"/>
  <c r="Z7" i="81"/>
  <c r="Z24" i="81" s="1"/>
  <c r="Y7" i="81"/>
  <c r="Y24" i="81" s="1"/>
  <c r="H13" i="95" l="1"/>
  <c r="H30" i="95" s="1"/>
  <c r="H13" i="96"/>
  <c r="G13" i="95"/>
  <c r="G30" i="95" s="1"/>
  <c r="G13" i="96"/>
  <c r="G16" i="106"/>
  <c r="H16" i="106"/>
  <c r="G14" i="106"/>
  <c r="H14" i="106"/>
  <c r="AC14" i="81"/>
  <c r="AC31" i="81" s="1"/>
  <c r="AD16" i="81"/>
  <c r="AD33" i="81" s="1"/>
  <c r="AC16" i="81"/>
  <c r="AC33" i="81" s="1"/>
  <c r="AD14" i="81"/>
  <c r="AD31" i="81" s="1"/>
  <c r="G16" i="95" l="1"/>
  <c r="G33" i="95" s="1"/>
  <c r="G16" i="96"/>
  <c r="G17" i="106"/>
  <c r="G14" i="96"/>
  <c r="G14" i="95"/>
  <c r="G31" i="95" s="1"/>
  <c r="H16" i="95"/>
  <c r="H33" i="95" s="1"/>
  <c r="H16" i="96"/>
  <c r="H17" i="106"/>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106"/>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106" l="1"/>
  <c r="D10" i="106"/>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106" l="1"/>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4" i="106"/>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20" i="97" l="1"/>
  <c r="A19" i="97"/>
  <c r="A17" i="97"/>
  <c r="A16"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C30" i="78"/>
  <c r="D14" i="82"/>
  <c r="D31" i="82" s="1"/>
  <c r="C11" i="83"/>
  <c r="H17" i="83"/>
  <c r="E17" i="83"/>
  <c r="B11" i="83"/>
  <c r="E17" i="82"/>
  <c r="E34" i="82" s="1"/>
  <c r="F33" i="82"/>
  <c r="B11" i="82"/>
  <c r="B28" i="82" s="1"/>
  <c r="G14" i="82"/>
  <c r="G31" i="82" s="1"/>
  <c r="C17" i="82"/>
  <c r="C34" i="82" s="1"/>
  <c r="F11" i="78"/>
  <c r="F28" i="78" s="1"/>
  <c r="P7" i="83"/>
  <c r="P7" i="82"/>
  <c r="P24" i="82" s="1"/>
  <c r="P7" i="78"/>
  <c r="P24" i="78" s="1"/>
  <c r="C14" i="82" l="1"/>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106"/>
  <c r="M8" i="106"/>
  <c r="O8" i="106"/>
  <c r="V8" i="106"/>
  <c r="L10" i="106"/>
  <c r="V10" i="106"/>
  <c r="Q10" i="106"/>
  <c r="M10" i="106"/>
  <c r="P10" i="106"/>
  <c r="Q8" i="106"/>
  <c r="L8" i="106"/>
  <c r="O10" i="106"/>
  <c r="P8" i="106"/>
  <c r="K10" i="106"/>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106"/>
  <c r="M11" i="106"/>
  <c r="M10" i="96"/>
  <c r="M10" i="95"/>
  <c r="M27" i="95" s="1"/>
  <c r="Q10" i="96"/>
  <c r="Q10" i="95"/>
  <c r="Q27" i="95" s="1"/>
  <c r="L11" i="106"/>
  <c r="P11" i="106"/>
  <c r="Q11" i="106"/>
  <c r="V8" i="96"/>
  <c r="V8" i="95"/>
  <c r="V25" i="95" s="1"/>
  <c r="O11" i="106"/>
  <c r="L8" i="96"/>
  <c r="L8" i="95"/>
  <c r="L25" i="95" s="1"/>
  <c r="O8" i="96"/>
  <c r="O8" i="95"/>
  <c r="O25" i="95" s="1"/>
  <c r="Q8" i="96"/>
  <c r="Q8" i="95"/>
  <c r="Q25" i="95" s="1"/>
  <c r="V10" i="96"/>
  <c r="V10" i="95"/>
  <c r="V27" i="95" s="1"/>
  <c r="M8" i="96"/>
  <c r="M8" i="95"/>
  <c r="M25" i="95" s="1"/>
  <c r="V11" i="106"/>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106"/>
  <c r="P11" i="96"/>
  <c r="P11" i="95"/>
  <c r="P28" i="95" s="1"/>
  <c r="K11" i="95"/>
  <c r="K28" i="95" s="1"/>
  <c r="K11" i="96"/>
  <c r="O13" i="106"/>
  <c r="L13" i="106"/>
  <c r="Q11" i="96"/>
  <c r="Q11" i="95"/>
  <c r="Q28" i="95" s="1"/>
  <c r="K13" i="106"/>
  <c r="V11" i="96"/>
  <c r="V11" i="95"/>
  <c r="V28" i="95" s="1"/>
  <c r="P13" i="106"/>
  <c r="O11" i="96"/>
  <c r="O11" i="95"/>
  <c r="O28" i="95" s="1"/>
  <c r="M11" i="95"/>
  <c r="M28" i="95" s="1"/>
  <c r="M11" i="96"/>
  <c r="L11" i="95"/>
  <c r="L28" i="95" s="1"/>
  <c r="L11" i="96"/>
  <c r="M13" i="106"/>
  <c r="Q13" i="106"/>
  <c r="AE13" i="81"/>
  <c r="AE30" i="81" s="1"/>
  <c r="AF13" i="81"/>
  <c r="AF30" i="81" s="1"/>
  <c r="AH13" i="81"/>
  <c r="AH30" i="81" s="1"/>
  <c r="AG13" i="81"/>
  <c r="AG30" i="81" s="1"/>
  <c r="C14" i="129" l="1"/>
  <c r="C31" i="129" s="1"/>
  <c r="C16" i="129"/>
  <c r="C33" i="129" s="1"/>
  <c r="L13" i="96"/>
  <c r="L13" i="95"/>
  <c r="L30" i="95" s="1"/>
  <c r="V14" i="106"/>
  <c r="L16" i="106"/>
  <c r="P16" i="106"/>
  <c r="P13" i="95"/>
  <c r="P30" i="95" s="1"/>
  <c r="P13" i="96"/>
  <c r="Q14" i="106"/>
  <c r="L14" i="106"/>
  <c r="O16" i="106"/>
  <c r="M14" i="106"/>
  <c r="O13" i="95"/>
  <c r="O30" i="95" s="1"/>
  <c r="O13" i="96"/>
  <c r="V13" i="95"/>
  <c r="V30" i="95" s="1"/>
  <c r="V13" i="96"/>
  <c r="V16" i="106"/>
  <c r="P14" i="106"/>
  <c r="K16" i="106"/>
  <c r="O14" i="106"/>
  <c r="M16" i="106"/>
  <c r="K14" i="106"/>
  <c r="Q13" i="95"/>
  <c r="Q30" i="95" s="1"/>
  <c r="Q13" i="96"/>
  <c r="M13" i="96"/>
  <c r="M13" i="95"/>
  <c r="M30" i="95" s="1"/>
  <c r="Q16" i="106"/>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4" i="95"/>
  <c r="M31" i="95" s="1"/>
  <c r="M14" i="96"/>
  <c r="V16" i="95"/>
  <c r="V33" i="95" s="1"/>
  <c r="V16" i="96"/>
  <c r="K17" i="106"/>
  <c r="M16" i="96"/>
  <c r="M16" i="95"/>
  <c r="M33" i="95" s="1"/>
  <c r="L17" i="106"/>
  <c r="Q17" i="106"/>
  <c r="O16" i="95"/>
  <c r="O33" i="95" s="1"/>
  <c r="O16" i="96"/>
  <c r="L16" i="96"/>
  <c r="L16" i="95"/>
  <c r="L33" i="95" s="1"/>
  <c r="O17" i="106"/>
  <c r="Q16" i="95"/>
  <c r="Q33" i="95" s="1"/>
  <c r="Q16" i="96"/>
  <c r="P16" i="95"/>
  <c r="P33" i="95" s="1"/>
  <c r="P16" i="96"/>
  <c r="P17" i="106"/>
  <c r="L14" i="95"/>
  <c r="L31" i="95" s="1"/>
  <c r="L14" i="96"/>
  <c r="K14" i="95"/>
  <c r="K31" i="95" s="1"/>
  <c r="K14" i="96"/>
  <c r="O14" i="96"/>
  <c r="O14" i="95"/>
  <c r="O31" i="95" s="1"/>
  <c r="V17" i="106"/>
  <c r="P14" i="96"/>
  <c r="P14" i="95"/>
  <c r="P31" i="95" s="1"/>
  <c r="Q14" i="96"/>
  <c r="Q14" i="95"/>
  <c r="Q31" i="95" s="1"/>
  <c r="AF17" i="81"/>
  <c r="AF34" i="81" s="1"/>
  <c r="AH17" i="81"/>
  <c r="AH34" i="81" s="1"/>
  <c r="AG17" i="81"/>
  <c r="AG34" i="81" s="1"/>
  <c r="AE17" i="81"/>
  <c r="AE34" i="81" s="1"/>
  <c r="Q17" i="96" l="1"/>
  <c r="Q17" i="95"/>
  <c r="Q34" i="95" s="1"/>
  <c r="K19" i="106"/>
  <c r="Q19" i="106"/>
  <c r="P17" i="96"/>
  <c r="P17" i="95"/>
  <c r="P34" i="95" s="1"/>
  <c r="O17" i="96"/>
  <c r="O17" i="95"/>
  <c r="O34" i="95" s="1"/>
  <c r="K17" i="95"/>
  <c r="K34" i="95" s="1"/>
  <c r="K17" i="96"/>
  <c r="V19" i="106"/>
  <c r="L17" i="95"/>
  <c r="L34" i="95" s="1"/>
  <c r="L17" i="96"/>
  <c r="L19" i="106"/>
  <c r="O19" i="106"/>
  <c r="M17" i="95"/>
  <c r="M34" i="95" s="1"/>
  <c r="M17" i="96"/>
  <c r="V17" i="96"/>
  <c r="V17" i="95"/>
  <c r="V34" i="95" s="1"/>
  <c r="M19" i="106"/>
  <c r="P19" i="106"/>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M20" i="141"/>
  <c r="M40" i="141" s="1"/>
  <c r="M20" i="143"/>
  <c r="M20" i="149"/>
  <c r="M40" i="149" s="1"/>
  <c r="M20" i="142"/>
  <c r="M40" i="142" s="1"/>
  <c r="M19" i="148" s="1"/>
  <c r="AR7" i="141" l="1"/>
  <c r="AR27" i="141" s="1"/>
  <c r="AR7" i="142"/>
  <c r="AR27" i="142" s="1"/>
  <c r="AR6" i="148" s="1"/>
  <c r="AR7" i="143"/>
  <c r="AR7" i="149"/>
  <c r="AR27" i="149" s="1"/>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D8" i="158" l="1"/>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9" i="175" l="1"/>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C15" i="175" l="1"/>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D17" i="158" l="1"/>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D20" i="158" l="1"/>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<sst xmlns="http://schemas.openxmlformats.org/spreadsheetml/2006/main" count="2758" uniqueCount="291">
  <si>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</si>
  <si>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</si>
  <si>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</si>
  <si>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</si>
  <si>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</si>
  <si>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</si>
  <si>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</si>
  <si>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</si>
  <si>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</si>
  <si>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</si>
  <si>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</si>
  <si>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</si>
  <si>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</si>
  <si>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</si>
  <si>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</si>
  <si>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</si>
  <si>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</si>
  <si>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</si>
  <si>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</si>
  <si>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</si>
  <si>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</si>
  <si>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</si>
  <si>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</si>
  <si>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</si>
  <si>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</si>
  <si>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</si>
  <si>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</si>
  <si>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</si>
  <si>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</si>
  <si>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</si>
  <si>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</si>
  <si>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</si>
  <si>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</si>
  <si>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</si>
  <si>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</si>
  <si>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</si>
  <si>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</si>
  <si>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</si>
  <si>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</si>
  <si>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</si>
  <si>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</si>
  <si>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</si>
  <si>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</si>
  <si>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</si>
  <si>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</si>
  <si>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</si>
  <si>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</si>
  <si>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</si>
  <si>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</si>
  <si>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</si>
  <si>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</si>
  <si>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</si>
  <si>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</si>
  <si>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</si>
  <si>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</si>
  <si>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</si>
  <si>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</si>
  <si>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</si>
  <si>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</si>
  <si>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</si>
  <si>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</si>
  <si>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</si>
  <si>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</si>
  <si>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</si>
  <si>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</si>
  <si>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</si>
  <si>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</si>
  <si>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</si>
  <si>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</si>
  <si>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</si>
  <si>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</si>
  <si>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</si>
  <si>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</si>
  <si>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</si>
  <si>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</si>
  <si>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</si>
  <si>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</si>
  <si>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</si>
  <si>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</si>
  <si>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</si>
  <si>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</si>
  <si>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</si>
  <si>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</si>
  <si>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</si>
  <si>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</si>
  <si>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</si>
  <si>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</si>
  <si>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</si>
  <si>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</si>
  <si>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</si>
  <si>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</si>
  <si>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</si>
  <si>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</si>
  <si>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</si>
  <si>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</si>
  <si>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</si>
  <si>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</si>
  <si>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</si>
  <si>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</si>
  <si>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</si>
  <si>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</si>
  <si>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</si>
  <si>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</si>
  <si>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</si>
  <si>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</si>
  <si>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</si>
  <si>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</si>
  <si>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</si>
  <si>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</si>
  <si>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</si>
  <si>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</si>
  <si>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</si>
  <si>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</si>
  <si>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</si>
  <si>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</si>
  <si>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</si>
  <si>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</si>
  <si>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</si>
  <si>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</si>
  <si>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</si>
  <si>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</si>
  <si>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</si>
  <si>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</si>
  <si>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</si>
  <si>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</si>
  <si>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</si>
  <si>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</si>
  <si>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</si>
  <si>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</si>
  <si>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</si>
  <si>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</si>
  <si>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</si>
  <si>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</si>
  <si>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</si>
  <si>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</si>
  <si>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</si>
  <si>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</si>
  <si>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</si>
  <si>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</si>
  <si>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</si>
  <si>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</si>
  <si>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</si>
  <si>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</si>
  <si>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</si>
  <si>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</si>
  <si>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</si>
  <si>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</si>
  <si>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</si>
  <si>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</si>
  <si>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</si>
  <si>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</si>
  <si>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</si>
  <si>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</si>
  <si>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</si>
  <si>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</si>
  <si>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</si>
  <si>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</si>
  <si>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</si>
  <si>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</si>
  <si>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</si>
  <si>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</si>
  <si>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</si>
  <si>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</si>
  <si>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</si>
  <si>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</si>
  <si>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</si>
  <si>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</si>
  <si>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</si>
  <si>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</si>
  <si>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</si>
  <si>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</si>
  <si>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</si>
  <si>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</si>
  <si>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</si>
  <si>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</si>
  <si>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</si>
  <si>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</si>
  <si>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</si>
  <si>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</si>
  <si>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</si>
  <si>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</si>
  <si>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</si>
  <si>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</si>
  <si>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</si>
  <si>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</si>
  <si>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</si>
  <si>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</si>
  <si>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</si>
  <si>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</si>
  <si>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</si>
  <si>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</si>
  <si>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</si>
  <si>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</si>
  <si>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</si>
  <si>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</si>
  <si>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</si>
  <si>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</si>
  <si>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</si>
  <si>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</si>
  <si>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</si>
  <si>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</si>
  <si>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</si>
  <si>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</si>
  <si>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</si>
  <si>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</si>
  <si>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</si>
  <si>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</si>
  <si>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</si>
  <si>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</si>
  <si>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</si>
  <si>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</si>
  <si>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</si>
  <si>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</si>
  <si>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</si>
  <si>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</si>
  <si>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</si>
  <si>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</si>
  <si>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</si>
  <si>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</si>
  <si>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</si>
  <si>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</si>
  <si>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</si>
  <si>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</si>
  <si>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</si>
  <si>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</si>
  <si>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</si>
  <si>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</si>
  <si>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</si>
  <si>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</si>
  <si>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</si>
  <si>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</si>
  <si>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</si>
  <si>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</si>
  <si>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</si>
  <si>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</si>
  <si>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</si>
  <si>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</si>
  <si>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</si>
  <si>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</si>
  <si>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</si>
  <si>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</si>
  <si>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</si>
  <si>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</si>
  <si>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</si>
  <si>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</si>
  <si>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</si>
  <si>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</si>
  <si>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</si>
  <si>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</si>
  <si>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</si>
  <si>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</si>
  <si>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</si>
  <si>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</si>
  <si>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</si>
  <si>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</si>
  <si>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</si>
  <si>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</si>
  <si>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</si>
  <si>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</si>
  <si>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</si>
  <si>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</si>
  <si>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</si>
  <si>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</si>
  <si>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</si>
  <si>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</si>
  <si>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</si>
  <si>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</si>
  <si>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</si>
  <si>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</si>
  <si>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</si>
  <si>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13 лет, проживающих в номере)/ Rates for ski passes (for all adults 13 years and older staying in a room):</t>
  </si>
  <si>
    <r>
      <rPr>
        <sz val="9"/>
        <rFont val="Times New Roman"/>
        <family val="1"/>
      </rPr>
      <t>Период бронирования</t>
    </r>
    <r>
      <rPr>
        <b/>
        <sz val="9"/>
        <rFont val="Times New Roman"/>
        <family val="1"/>
      </rPr>
      <t xml:space="preserve">: 15.01.2025 - 05.02.2025 /  </t>
    </r>
    <r>
      <rPr>
        <sz val="9"/>
        <rFont val="Times New Roman"/>
        <family val="1"/>
      </rPr>
      <t>Period of sales</t>
    </r>
    <r>
      <rPr>
        <b/>
        <sz val="9"/>
        <rFont val="Times New Roman"/>
        <family val="1"/>
      </rPr>
      <t>: 15.01.2025 - 05.02.2025</t>
    </r>
  </si>
  <si>
    <r>
      <t xml:space="preserve">Период проживания: </t>
    </r>
    <r>
      <rPr>
        <b/>
        <sz val="9"/>
        <rFont val="Times New Roman"/>
        <family val="1"/>
      </rPr>
      <t xml:space="preserve">с 15.01.2025 - 08.02.2025  </t>
    </r>
    <r>
      <rPr>
        <sz val="9"/>
        <rFont val="Times New Roman"/>
        <family val="1"/>
      </rPr>
      <t xml:space="preserve">/ Period of stay: </t>
    </r>
    <r>
      <rPr>
        <b/>
        <sz val="9"/>
        <rFont val="Times New Roman"/>
        <family val="1"/>
      </rPr>
      <t>15.01.2025 - 08.02.2025</t>
    </r>
  </si>
  <si>
    <t>Открытые тарифы 4=3</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</si>
  <si>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</si>
  <si>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</si>
  <si>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</si>
  <si>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</si>
  <si>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2300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(ages from 13 y.o. and up).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</si>
  <si>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</si>
  <si>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</si>
  <si>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</si>
  <si>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</si>
  <si>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</si>
  <si>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</si>
  <si>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</si>
  <si>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rPr>
        <sz val="9"/>
        <rFont val="Times New Roman"/>
        <family val="1"/>
      </rPr>
      <t>Период бронирования</t>
    </r>
    <r>
      <rPr>
        <b/>
        <sz val="9"/>
        <rFont val="Times New Roman"/>
        <family val="1"/>
      </rPr>
      <t xml:space="preserve">: 20.06.2025 - 29.09.2025 /  </t>
    </r>
    <r>
      <rPr>
        <sz val="9"/>
        <rFont val="Times New Roman"/>
        <family val="1"/>
      </rPr>
      <t>Period of sales</t>
    </r>
    <r>
      <rPr>
        <b/>
        <sz val="9"/>
        <rFont val="Times New Roman"/>
        <family val="1"/>
      </rPr>
      <t>: 20.06.2025 - 29.09.2025</t>
    </r>
  </si>
  <si>
    <r>
      <t xml:space="preserve">Период проживания: </t>
    </r>
    <r>
      <rPr>
        <b/>
        <sz val="9"/>
        <rFont val="Times New Roman"/>
        <family val="1"/>
      </rPr>
      <t xml:space="preserve">с 28.08.2025 - 30.09.2025  </t>
    </r>
    <r>
      <rPr>
        <sz val="9"/>
        <rFont val="Times New Roman"/>
        <family val="1"/>
      </rPr>
      <t xml:space="preserve">/ Period of stay: </t>
    </r>
    <r>
      <rPr>
        <b/>
        <sz val="9"/>
        <rFont val="Times New Roman"/>
        <family val="1"/>
        <charset val="204"/>
      </rPr>
      <t>28.08.</t>
    </r>
    <r>
      <rPr>
        <b/>
        <sz val="9"/>
        <rFont val="Times New Roman"/>
        <family val="1"/>
      </rPr>
      <t>2025 - 30.09.2025</t>
    </r>
  </si>
  <si>
    <t xml:space="preserve">Тариф действует за исключением периода </t>
  </si>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</sst>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
      <b/>
      <sz val="8"/>
      <name val="Calibri"/>
      <family val="2"/>
      <scheme val="minor"/>
    </font>
    <font>
      <sz val="8"/>
      <name val="Times New Roman"/>
      <family val="1"/>
    </font>
    <font>
      <b/>
      <sz val="9"/>
      <color rgb="FFFF0000"/>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BFE8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23" fillId="0" borderId="0"/>
    <xf numFmtId="0" fontId="2" fillId="0" borderId="0"/>
  </cellStyleXfs>
  <cellXfs count="231">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3" borderId="1" xfId="0" applyFont="1" applyFill="1" applyBorder="1" applyAlignment="1">
      <alignment horizontal="left" vertical="center" wrapText="1" indent="1"/>
    </xf>
    <xf numFmtId="0" fontId="12" fillId="2" borderId="0" xfId="0" applyFont="1" applyFill="1" applyAlignment="1">
      <alignment wrapText="1"/>
    </xf>
    <xf numFmtId="0" fontId="12" fillId="6" borderId="0" xfId="1" applyFont="1" applyFill="1" applyAlignment="1">
      <alignment horizontal="left" vertical="center"/>
    </xf>
    <xf numFmtId="14" fontId="57" fillId="0" borderId="1"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xf numFmtId="14" fontId="5" fillId="0" borderId="1" xfId="0" applyNumberFormat="1" applyFont="1" applyFill="1" applyBorder="1" applyAlignment="1">
      <alignment vertical="center"/>
    </xf>
    <xf numFmtId="0" fontId="58" fillId="0" borderId="0" xfId="0" applyFont="1" applyFill="1" applyAlignment="1">
      <alignment vertical="center"/>
    </xf>
    <xf numFmtId="0" fontId="58" fillId="0" borderId="0" xfId="0" applyFont="1" applyFill="1"/>
    <xf numFmtId="0" fontId="58" fillId="0" borderId="1" xfId="0" applyFont="1" applyFill="1" applyBorder="1" applyAlignment="1">
      <alignment horizontal="right" vertical="center"/>
    </xf>
    <xf numFmtId="1" fontId="58" fillId="0" borderId="1" xfId="0" applyNumberFormat="1" applyFont="1" applyFill="1" applyBorder="1" applyAlignment="1">
      <alignment horizontal="right" vertical="center"/>
    </xf>
    <xf numFmtId="0" fontId="25" fillId="15" borderId="14" xfId="0" applyFont="1" applyFill="1" applyBorder="1" applyAlignment="1">
      <alignment vertical="center" wrapText="1"/>
    </xf>
    <xf numFmtId="0" fontId="25" fillId="0" borderId="14" xfId="0" applyFont="1" applyFill="1" applyBorder="1" applyAlignment="1">
      <alignment vertical="center" wrapText="1"/>
    </xf>
    <xf numFmtId="0" fontId="3" fillId="2" borderId="14" xfId="0" applyFont="1" applyFill="1" applyBorder="1"/>
    <xf numFmtId="0" fontId="3" fillId="2" borderId="15" xfId="0" applyFont="1" applyFill="1" applyBorder="1" applyAlignment="1">
      <alignment horizontal="left" vertical="top" wrapText="1"/>
    </xf>
    <xf numFmtId="14" fontId="5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2" fillId="3" borderId="0" xfId="0" applyFont="1" applyFill="1" applyBorder="1"/>
    <xf numFmtId="0" fontId="25" fillId="3" borderId="0" xfId="0" applyFont="1" applyFill="1" applyBorder="1" applyAlignment="1">
      <alignment vertical="center"/>
    </xf>
    <xf numFmtId="14" fontId="57" fillId="2" borderId="1" xfId="0" applyNumberFormat="1" applyFont="1" applyFill="1" applyBorder="1" applyAlignment="1">
      <alignment horizontal="center" vertical="center" wrapText="1"/>
    </xf>
    <xf numFmtId="14" fontId="45" fillId="2" borderId="1" xfId="0" applyNumberFormat="1" applyFont="1" applyFill="1" applyBorder="1" applyAlignment="1">
      <alignment horizontal="center" vertical="center"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15" borderId="13" xfId="0" applyFont="1" applyFill="1" applyBorder="1" applyAlignment="1">
      <alignment horizontal="center" vertical="center" wrapText="1"/>
    </xf>
    <xf numFmtId="0" fontId="56" fillId="15"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R42"/>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63.7109375" style="48" customWidth="1"/>
    <col min="2" max="16384" width="9" style="48"/>
  </cols>
  <sheetData>
    <row r="1" spans="1:70" s="51" customFormat="1" x14ac:dyDescent="0.2">
      <c r="A1" s="211" t="s">
        <v>82</v>
      </c>
    </row>
    <row r="2" spans="1:70" s="51" customFormat="1" x14ac:dyDescent="0.2">
      <c r="A2" s="211"/>
    </row>
    <row r="3" spans="1:70" s="51" customFormat="1" x14ac:dyDescent="0.2">
      <c r="A3" s="97" t="s">
        <v>91</v>
      </c>
    </row>
    <row r="4" spans="1:70" s="207" customFormat="1" ht="21" customHeight="1" x14ac:dyDescent="0.2">
      <c r="A4" s="206" t="s">
        <v>64</v>
      </c>
      <c r="B4" s="205">
        <v>45834</v>
      </c>
      <c r="C4" s="205">
        <v>45836</v>
      </c>
      <c r="D4" s="205">
        <v>45837</v>
      </c>
      <c r="E4" s="205">
        <v>45838</v>
      </c>
      <c r="F4" s="209">
        <v>45839</v>
      </c>
      <c r="G4" s="209">
        <v>45842</v>
      </c>
      <c r="H4" s="209">
        <v>45843</v>
      </c>
      <c r="I4" s="209">
        <v>45845</v>
      </c>
      <c r="J4" s="205">
        <v>45847</v>
      </c>
      <c r="K4" s="205">
        <v>45849</v>
      </c>
      <c r="L4" s="205">
        <v>45851</v>
      </c>
      <c r="M4" s="205">
        <v>45852</v>
      </c>
      <c r="N4" s="205">
        <v>45853</v>
      </c>
      <c r="O4" s="205">
        <v>45856</v>
      </c>
      <c r="P4" s="205">
        <v>45858</v>
      </c>
      <c r="Q4" s="205">
        <v>45859</v>
      </c>
      <c r="R4" s="205">
        <v>45862</v>
      </c>
      <c r="S4" s="205">
        <v>45863</v>
      </c>
      <c r="T4" s="205">
        <v>45865</v>
      </c>
      <c r="U4" s="205">
        <v>45867</v>
      </c>
      <c r="V4" s="205">
        <v>45868</v>
      </c>
      <c r="W4" s="205">
        <v>45870</v>
      </c>
      <c r="X4" s="205">
        <v>45872</v>
      </c>
      <c r="Y4" s="205">
        <v>45874</v>
      </c>
      <c r="Z4" s="205">
        <v>45875</v>
      </c>
      <c r="AA4" s="205">
        <v>45878</v>
      </c>
      <c r="AB4" s="205">
        <v>45880</v>
      </c>
      <c r="AC4" s="205">
        <v>45885</v>
      </c>
      <c r="AD4" s="205">
        <v>45886</v>
      </c>
      <c r="AE4" s="205">
        <v>45887</v>
      </c>
      <c r="AF4" s="205">
        <v>45888</v>
      </c>
      <c r="AG4" s="205">
        <v>45890</v>
      </c>
      <c r="AH4" s="205">
        <v>45891</v>
      </c>
      <c r="AI4" s="205">
        <v>45892</v>
      </c>
      <c r="AJ4" s="205">
        <v>45894</v>
      </c>
      <c r="AK4" s="205">
        <v>45895</v>
      </c>
      <c r="AL4" s="205">
        <v>45897</v>
      </c>
      <c r="AM4" s="205">
        <v>45901</v>
      </c>
      <c r="AN4" s="205">
        <v>45905</v>
      </c>
      <c r="AO4" s="205">
        <v>45907</v>
      </c>
      <c r="AP4" s="205">
        <v>45908</v>
      </c>
      <c r="AQ4" s="205">
        <v>45911</v>
      </c>
      <c r="AR4" s="205">
        <v>45912</v>
      </c>
      <c r="AS4" s="205">
        <v>45921</v>
      </c>
      <c r="AT4" s="205">
        <v>45931</v>
      </c>
      <c r="AU4" s="205">
        <v>45940</v>
      </c>
      <c r="AV4" s="205">
        <v>45942</v>
      </c>
      <c r="AW4" s="205">
        <v>45947</v>
      </c>
      <c r="AX4" s="205">
        <v>45949</v>
      </c>
      <c r="AY4" s="205">
        <v>45953</v>
      </c>
      <c r="AZ4" s="205">
        <v>45954</v>
      </c>
      <c r="BA4" s="205">
        <v>45956</v>
      </c>
      <c r="BB4" s="205">
        <v>45961</v>
      </c>
      <c r="BC4" s="205">
        <v>45965</v>
      </c>
      <c r="BD4" s="205">
        <v>45966</v>
      </c>
      <c r="BE4" s="205">
        <v>45968</v>
      </c>
      <c r="BF4" s="205">
        <v>45970</v>
      </c>
      <c r="BG4" s="205">
        <v>45975</v>
      </c>
      <c r="BH4" s="205">
        <v>45977</v>
      </c>
      <c r="BI4" s="205">
        <v>45982</v>
      </c>
      <c r="BJ4" s="205">
        <v>45984</v>
      </c>
      <c r="BK4" s="205">
        <v>45989</v>
      </c>
      <c r="BL4" s="205">
        <v>45991</v>
      </c>
      <c r="BM4" s="205">
        <v>45992</v>
      </c>
      <c r="BN4" s="205">
        <v>45998</v>
      </c>
      <c r="BO4" s="205">
        <v>46000</v>
      </c>
      <c r="BP4" s="205">
        <v>46003</v>
      </c>
      <c r="BQ4" s="205">
        <v>46010</v>
      </c>
      <c r="BR4" s="205">
        <v>46012</v>
      </c>
    </row>
    <row r="5" spans="1:70" s="208" customFormat="1" ht="22.5" customHeight="1" x14ac:dyDescent="0.2">
      <c r="A5" s="206"/>
      <c r="B5" s="205">
        <v>45835</v>
      </c>
      <c r="C5" s="205">
        <v>45836</v>
      </c>
      <c r="D5" s="205">
        <v>45837</v>
      </c>
      <c r="E5" s="205">
        <v>45838</v>
      </c>
      <c r="F5" s="209">
        <v>45841</v>
      </c>
      <c r="G5" s="209">
        <v>45842</v>
      </c>
      <c r="H5" s="209">
        <v>45844</v>
      </c>
      <c r="I5" s="209">
        <v>45846</v>
      </c>
      <c r="J5" s="205">
        <v>45848</v>
      </c>
      <c r="K5" s="205">
        <v>45850</v>
      </c>
      <c r="L5" s="205">
        <v>45851</v>
      </c>
      <c r="M5" s="205">
        <v>45852</v>
      </c>
      <c r="N5" s="205">
        <v>45855</v>
      </c>
      <c r="O5" s="205">
        <v>45857</v>
      </c>
      <c r="P5" s="205">
        <v>45858</v>
      </c>
      <c r="Q5" s="205">
        <v>45861</v>
      </c>
      <c r="R5" s="205">
        <v>45862</v>
      </c>
      <c r="S5" s="205">
        <v>45864</v>
      </c>
      <c r="T5" s="205">
        <v>45866</v>
      </c>
      <c r="U5" s="205">
        <v>45867</v>
      </c>
      <c r="V5" s="205">
        <v>45869</v>
      </c>
      <c r="W5" s="205">
        <v>45871</v>
      </c>
      <c r="X5" s="205">
        <v>45873</v>
      </c>
      <c r="Y5" s="205">
        <v>45874</v>
      </c>
      <c r="Z5" s="205">
        <v>45877</v>
      </c>
      <c r="AA5" s="205">
        <v>45879</v>
      </c>
      <c r="AB5" s="205">
        <v>45884</v>
      </c>
      <c r="AC5" s="205">
        <v>45885</v>
      </c>
      <c r="AD5" s="205">
        <v>45886</v>
      </c>
      <c r="AE5" s="205">
        <v>45887</v>
      </c>
      <c r="AF5" s="205">
        <v>45889</v>
      </c>
      <c r="AG5" s="205">
        <v>45890</v>
      </c>
      <c r="AH5" s="205">
        <v>45891</v>
      </c>
      <c r="AI5" s="205">
        <v>45893</v>
      </c>
      <c r="AJ5" s="205">
        <v>45894</v>
      </c>
      <c r="AK5" s="205">
        <v>45896</v>
      </c>
      <c r="AL5" s="205">
        <v>45900</v>
      </c>
      <c r="AM5" s="205">
        <v>45904</v>
      </c>
      <c r="AN5" s="205">
        <v>45906</v>
      </c>
      <c r="AO5" s="205">
        <v>45907</v>
      </c>
      <c r="AP5" s="205">
        <v>45910</v>
      </c>
      <c r="AQ5" s="205">
        <v>45911</v>
      </c>
      <c r="AR5" s="205">
        <v>45920</v>
      </c>
      <c r="AS5" s="205">
        <v>45930</v>
      </c>
      <c r="AT5" s="205">
        <v>45939</v>
      </c>
      <c r="AU5" s="205">
        <v>45941</v>
      </c>
      <c r="AV5" s="205">
        <v>45946</v>
      </c>
      <c r="AW5" s="205">
        <v>45948</v>
      </c>
      <c r="AX5" s="205">
        <v>45952</v>
      </c>
      <c r="AY5" s="205">
        <v>45953</v>
      </c>
      <c r="AZ5" s="205">
        <v>45955</v>
      </c>
      <c r="BA5" s="205">
        <v>45960</v>
      </c>
      <c r="BB5" s="205">
        <v>45964</v>
      </c>
      <c r="BC5" s="205">
        <v>45965</v>
      </c>
      <c r="BD5" s="205">
        <v>45967</v>
      </c>
      <c r="BE5" s="205">
        <v>45969</v>
      </c>
      <c r="BF5" s="205">
        <v>45974</v>
      </c>
      <c r="BG5" s="205">
        <v>45976</v>
      </c>
      <c r="BH5" s="205">
        <v>45981</v>
      </c>
      <c r="BI5" s="205">
        <v>45983</v>
      </c>
      <c r="BJ5" s="205">
        <v>45988</v>
      </c>
      <c r="BK5" s="205">
        <v>45990</v>
      </c>
      <c r="BL5" s="205">
        <v>45991</v>
      </c>
      <c r="BM5" s="205">
        <v>45997</v>
      </c>
      <c r="BN5" s="205">
        <v>45999</v>
      </c>
      <c r="BO5" s="205">
        <v>46002</v>
      </c>
      <c r="BP5" s="205">
        <v>46009</v>
      </c>
      <c r="BQ5" s="205">
        <v>46011</v>
      </c>
      <c r="BR5" s="205">
        <v>46016</v>
      </c>
    </row>
    <row r="6" spans="1:70" s="53" customFormat="1" x14ac:dyDescent="0.2">
      <c r="A6" s="42" t="s">
        <v>83</v>
      </c>
    </row>
    <row r="7" spans="1:70" s="53" customFormat="1" x14ac:dyDescent="0.2">
      <c r="A7" s="88">
        <v>1</v>
      </c>
      <c r="B7" s="42">
        <v>20500</v>
      </c>
      <c r="C7" s="42">
        <v>16900</v>
      </c>
      <c r="D7" s="42">
        <v>15900</v>
      </c>
      <c r="E7" s="42">
        <v>15900</v>
      </c>
      <c r="F7" s="42">
        <v>20500</v>
      </c>
      <c r="G7" s="42">
        <v>20500</v>
      </c>
      <c r="H7" s="42">
        <v>18600</v>
      </c>
      <c r="I7" s="42">
        <v>20500</v>
      </c>
      <c r="J7" s="42">
        <v>18600</v>
      </c>
      <c r="K7" s="42">
        <v>18600</v>
      </c>
      <c r="L7" s="42">
        <v>16900</v>
      </c>
      <c r="M7" s="42">
        <v>18600</v>
      </c>
      <c r="N7" s="42">
        <v>18600</v>
      </c>
      <c r="O7" s="42">
        <v>16900</v>
      </c>
      <c r="P7" s="42">
        <v>16900</v>
      </c>
      <c r="Q7" s="42">
        <v>15900</v>
      </c>
      <c r="R7" s="42">
        <v>16900</v>
      </c>
      <c r="S7" s="42">
        <v>22200</v>
      </c>
      <c r="T7" s="42">
        <v>22200</v>
      </c>
      <c r="U7" s="42">
        <v>16900</v>
      </c>
      <c r="V7" s="42">
        <v>15900</v>
      </c>
      <c r="W7" s="42">
        <v>18600</v>
      </c>
      <c r="X7" s="42">
        <v>16900</v>
      </c>
      <c r="Y7" s="42">
        <v>18600</v>
      </c>
      <c r="Z7" s="42">
        <v>16900</v>
      </c>
      <c r="AA7" s="42">
        <v>20500</v>
      </c>
      <c r="AB7" s="42">
        <v>20500</v>
      </c>
      <c r="AC7" s="42">
        <v>22200</v>
      </c>
      <c r="AD7" s="42">
        <v>18600</v>
      </c>
      <c r="AE7" s="42">
        <v>18600</v>
      </c>
      <c r="AF7" s="42">
        <v>18600</v>
      </c>
      <c r="AG7" s="42">
        <v>16900</v>
      </c>
      <c r="AH7" s="42">
        <v>15900</v>
      </c>
      <c r="AI7" s="42">
        <v>14700</v>
      </c>
      <c r="AJ7" s="42">
        <v>14700</v>
      </c>
      <c r="AK7" s="42">
        <v>13500</v>
      </c>
      <c r="AL7" s="42">
        <v>12300</v>
      </c>
      <c r="AM7" s="42">
        <v>13500</v>
      </c>
      <c r="AN7" s="42">
        <v>13500</v>
      </c>
      <c r="AO7" s="42">
        <v>12300</v>
      </c>
      <c r="AP7" s="42">
        <v>15900</v>
      </c>
      <c r="AQ7" s="42">
        <v>15900</v>
      </c>
      <c r="AR7" s="42">
        <v>14700</v>
      </c>
      <c r="AS7" s="42">
        <v>12300</v>
      </c>
      <c r="AT7" s="42">
        <v>10300</v>
      </c>
      <c r="AU7" s="42">
        <v>11500</v>
      </c>
      <c r="AV7" s="42">
        <v>10300</v>
      </c>
      <c r="AW7" s="42">
        <v>10300</v>
      </c>
      <c r="AX7" s="42">
        <v>10300</v>
      </c>
      <c r="AY7" s="42">
        <v>9600</v>
      </c>
      <c r="AZ7" s="42">
        <v>10300</v>
      </c>
      <c r="BA7" s="42">
        <v>9600</v>
      </c>
      <c r="BB7" s="42">
        <v>10300</v>
      </c>
      <c r="BC7" s="42">
        <v>9600</v>
      </c>
      <c r="BD7" s="42">
        <v>8900</v>
      </c>
      <c r="BE7" s="42">
        <v>9600</v>
      </c>
      <c r="BF7" s="42">
        <v>8900</v>
      </c>
      <c r="BG7" s="42">
        <v>9600</v>
      </c>
      <c r="BH7" s="42">
        <v>8900</v>
      </c>
      <c r="BI7" s="42">
        <v>9600</v>
      </c>
      <c r="BJ7" s="42">
        <v>8900</v>
      </c>
      <c r="BK7" s="42">
        <v>9600</v>
      </c>
      <c r="BL7" s="42">
        <v>8900</v>
      </c>
      <c r="BM7" s="42">
        <v>9600</v>
      </c>
      <c r="BN7" s="42">
        <v>10500</v>
      </c>
      <c r="BO7" s="42">
        <v>9600</v>
      </c>
      <c r="BP7" s="42">
        <v>11000</v>
      </c>
      <c r="BQ7" s="42">
        <v>12600</v>
      </c>
      <c r="BR7" s="42">
        <v>11000</v>
      </c>
    </row>
    <row r="8" spans="1:70" s="53" customFormat="1" x14ac:dyDescent="0.2">
      <c r="A8" s="88">
        <v>2</v>
      </c>
      <c r="B8" s="42">
        <f t="shared" ref="B8" si="0">B7+1700</f>
        <v>22200</v>
      </c>
      <c r="C8" s="42">
        <f t="shared" ref="C8" si="1">C7+1700</f>
        <v>18600</v>
      </c>
      <c r="D8" s="42">
        <f t="shared" ref="D8:AJ8" si="2">D7+1700</f>
        <v>17600</v>
      </c>
      <c r="E8" s="42">
        <f t="shared" ref="E8" si="3">E7+1700</f>
        <v>17600</v>
      </c>
      <c r="F8" s="42">
        <f t="shared" si="2"/>
        <v>22200</v>
      </c>
      <c r="G8" s="42">
        <f t="shared" ref="G8:I8" si="4">G7+1700</f>
        <v>22200</v>
      </c>
      <c r="H8" s="42">
        <f t="shared" si="4"/>
        <v>20300</v>
      </c>
      <c r="I8" s="42">
        <f t="shared" si="4"/>
        <v>22200</v>
      </c>
      <c r="J8" s="42">
        <f t="shared" si="2"/>
        <v>20300</v>
      </c>
      <c r="K8" s="42">
        <f t="shared" ref="K8:L8" si="5">K7+1700</f>
        <v>20300</v>
      </c>
      <c r="L8" s="42">
        <f t="shared" si="5"/>
        <v>18600</v>
      </c>
      <c r="M8" s="42">
        <f t="shared" si="2"/>
        <v>20300</v>
      </c>
      <c r="N8" s="42">
        <f t="shared" ref="N8" si="6">N7+1700</f>
        <v>20300</v>
      </c>
      <c r="O8" s="42">
        <f t="shared" si="2"/>
        <v>18600</v>
      </c>
      <c r="P8" s="42">
        <f t="shared" ref="P8" si="7">P7+1700</f>
        <v>18600</v>
      </c>
      <c r="Q8" s="42">
        <f t="shared" si="2"/>
        <v>17600</v>
      </c>
      <c r="R8" s="42">
        <f t="shared" ref="R8:S8" si="8">R7+1700</f>
        <v>18600</v>
      </c>
      <c r="S8" s="42">
        <f t="shared" si="8"/>
        <v>23900</v>
      </c>
      <c r="T8" s="42">
        <f t="shared" si="2"/>
        <v>23900</v>
      </c>
      <c r="U8" s="42">
        <f t="shared" si="2"/>
        <v>18600</v>
      </c>
      <c r="V8" s="42">
        <f t="shared" ref="V8" si="9">V7+1700</f>
        <v>17600</v>
      </c>
      <c r="W8" s="42">
        <f t="shared" si="2"/>
        <v>20300</v>
      </c>
      <c r="X8" s="42">
        <f t="shared" si="2"/>
        <v>18600</v>
      </c>
      <c r="Y8" s="42">
        <f t="shared" ref="Y8" si="10">Y7+1700</f>
        <v>20300</v>
      </c>
      <c r="Z8" s="42">
        <f t="shared" si="2"/>
        <v>18600</v>
      </c>
      <c r="AA8" s="42">
        <f t="shared" ref="AA8" si="11">AA7+1700</f>
        <v>22200</v>
      </c>
      <c r="AB8" s="42">
        <f t="shared" si="2"/>
        <v>22200</v>
      </c>
      <c r="AC8" s="42">
        <f t="shared" si="2"/>
        <v>23900</v>
      </c>
      <c r="AD8" s="42">
        <f t="shared" ref="AD8" si="12">AD7+1700</f>
        <v>20300</v>
      </c>
      <c r="AE8" s="42">
        <f t="shared" si="2"/>
        <v>20300</v>
      </c>
      <c r="AF8" s="42">
        <f t="shared" ref="AF8:AH8" si="13">AF7+1700</f>
        <v>20300</v>
      </c>
      <c r="AG8" s="42">
        <f t="shared" ref="AG8" si="14">AG7+1700</f>
        <v>18600</v>
      </c>
      <c r="AH8" s="42">
        <f t="shared" si="13"/>
        <v>17600</v>
      </c>
      <c r="AI8" s="42">
        <f t="shared" si="2"/>
        <v>16400</v>
      </c>
      <c r="AJ8" s="42">
        <f t="shared" si="2"/>
        <v>16400</v>
      </c>
      <c r="AK8" s="42">
        <f t="shared" ref="AK8:AL8" si="15">AK7+1700</f>
        <v>15200</v>
      </c>
      <c r="AL8" s="42">
        <f t="shared" si="15"/>
        <v>14000</v>
      </c>
      <c r="AM8" s="42">
        <f t="shared" ref="AM8:AS8" si="16">AM7+1700</f>
        <v>15200</v>
      </c>
      <c r="AN8" s="42">
        <f t="shared" ref="AN8:AP8" si="17">AN7+1700</f>
        <v>15200</v>
      </c>
      <c r="AO8" s="42">
        <f t="shared" si="17"/>
        <v>14000</v>
      </c>
      <c r="AP8" s="42">
        <f t="shared" si="17"/>
        <v>17600</v>
      </c>
      <c r="AQ8" s="42">
        <f t="shared" si="16"/>
        <v>17600</v>
      </c>
      <c r="AR8" s="42">
        <f t="shared" ref="AR8" si="18">AR7+1700</f>
        <v>16400</v>
      </c>
      <c r="AS8" s="42">
        <f t="shared" si="16"/>
        <v>14000</v>
      </c>
      <c r="AT8" s="42">
        <f t="shared" ref="AT8:AV8" si="19">AT7+1700</f>
        <v>12000</v>
      </c>
      <c r="AU8" s="42">
        <f t="shared" ref="AU8" si="20">AU7+1700</f>
        <v>13200</v>
      </c>
      <c r="AV8" s="42">
        <f t="shared" si="19"/>
        <v>12000</v>
      </c>
      <c r="AW8" s="42">
        <f t="shared" ref="AW8:AY8" si="21">AW7+1700</f>
        <v>12000</v>
      </c>
      <c r="AX8" s="42">
        <f t="shared" si="21"/>
        <v>12000</v>
      </c>
      <c r="AY8" s="42">
        <f t="shared" si="21"/>
        <v>11300</v>
      </c>
      <c r="AZ8" s="42">
        <f t="shared" ref="AZ8:BA8" si="22">AZ7+1700</f>
        <v>12000</v>
      </c>
      <c r="BA8" s="42">
        <f t="shared" si="22"/>
        <v>11300</v>
      </c>
      <c r="BB8" s="42">
        <f t="shared" ref="BB8:BC8" si="23">BB7+1700</f>
        <v>12000</v>
      </c>
      <c r="BC8" s="42">
        <f t="shared" si="23"/>
        <v>11300</v>
      </c>
      <c r="BD8" s="42">
        <f t="shared" ref="BD8:BE8" si="24">BD7+1700</f>
        <v>10600</v>
      </c>
      <c r="BE8" s="42">
        <f t="shared" si="24"/>
        <v>11300</v>
      </c>
      <c r="BF8" s="42">
        <f t="shared" ref="BF8:BG8" si="25">BF7+1700</f>
        <v>10600</v>
      </c>
      <c r="BG8" s="42">
        <f t="shared" si="25"/>
        <v>11300</v>
      </c>
      <c r="BH8" s="42">
        <f t="shared" ref="BH8:BI8" si="26">BH7+1700</f>
        <v>10600</v>
      </c>
      <c r="BI8" s="42">
        <f t="shared" si="26"/>
        <v>11300</v>
      </c>
      <c r="BJ8" s="42">
        <f t="shared" ref="BJ8:BK8" si="27">BJ7+1700</f>
        <v>10600</v>
      </c>
      <c r="BK8" s="42">
        <f t="shared" si="27"/>
        <v>11300</v>
      </c>
      <c r="BL8" s="42">
        <f t="shared" ref="BL8:BM8" si="28">BL7+1700</f>
        <v>10600</v>
      </c>
      <c r="BM8" s="42">
        <f t="shared" si="28"/>
        <v>11300</v>
      </c>
      <c r="BN8" s="42">
        <f t="shared" ref="BN8:BO8" si="29">BN7+1700</f>
        <v>12200</v>
      </c>
      <c r="BO8" s="42">
        <f t="shared" si="29"/>
        <v>11300</v>
      </c>
      <c r="BP8" s="42">
        <f t="shared" ref="BP8:BQ8" si="30">BP7+1700</f>
        <v>12700</v>
      </c>
      <c r="BQ8" s="42">
        <f t="shared" si="30"/>
        <v>14300</v>
      </c>
      <c r="BR8" s="42">
        <f t="shared" ref="BR8" si="31">BR7+1700</f>
        <v>12700</v>
      </c>
    </row>
    <row r="9" spans="1:70"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row>
    <row r="10" spans="1:70" s="53" customFormat="1" x14ac:dyDescent="0.2">
      <c r="A10" s="180">
        <v>1</v>
      </c>
      <c r="B10" s="42">
        <f t="shared" ref="B10" si="32">B7+2000</f>
        <v>22500</v>
      </c>
      <c r="C10" s="42">
        <f t="shared" ref="C10" si="33">C7+2000</f>
        <v>18900</v>
      </c>
      <c r="D10" s="42">
        <f t="shared" ref="D10:AJ10" si="34">D7+2000</f>
        <v>17900</v>
      </c>
      <c r="E10" s="42">
        <f t="shared" ref="E10" si="35">E7+2000</f>
        <v>17900</v>
      </c>
      <c r="F10" s="42">
        <f t="shared" si="34"/>
        <v>22500</v>
      </c>
      <c r="G10" s="42">
        <f t="shared" ref="G10:I10" si="36">G7+2000</f>
        <v>22500</v>
      </c>
      <c r="H10" s="42">
        <f t="shared" si="36"/>
        <v>20600</v>
      </c>
      <c r="I10" s="42">
        <f t="shared" si="36"/>
        <v>22500</v>
      </c>
      <c r="J10" s="42">
        <f t="shared" si="34"/>
        <v>20600</v>
      </c>
      <c r="K10" s="42">
        <f t="shared" ref="K10:L10" si="37">K7+2000</f>
        <v>20600</v>
      </c>
      <c r="L10" s="42">
        <f t="shared" si="37"/>
        <v>18900</v>
      </c>
      <c r="M10" s="42">
        <f t="shared" si="34"/>
        <v>20600</v>
      </c>
      <c r="N10" s="42">
        <f t="shared" ref="N10" si="38">N7+2000</f>
        <v>20600</v>
      </c>
      <c r="O10" s="42">
        <f t="shared" si="34"/>
        <v>18900</v>
      </c>
      <c r="P10" s="42">
        <f t="shared" ref="P10" si="39">P7+2000</f>
        <v>18900</v>
      </c>
      <c r="Q10" s="42">
        <f t="shared" si="34"/>
        <v>17900</v>
      </c>
      <c r="R10" s="42">
        <f t="shared" ref="R10:S10" si="40">R7+2000</f>
        <v>18900</v>
      </c>
      <c r="S10" s="42">
        <f t="shared" si="40"/>
        <v>24200</v>
      </c>
      <c r="T10" s="42">
        <f t="shared" si="34"/>
        <v>24200</v>
      </c>
      <c r="U10" s="42">
        <f t="shared" si="34"/>
        <v>18900</v>
      </c>
      <c r="V10" s="42">
        <f t="shared" ref="V10" si="41">V7+2000</f>
        <v>17900</v>
      </c>
      <c r="W10" s="42">
        <f t="shared" si="34"/>
        <v>20600</v>
      </c>
      <c r="X10" s="42">
        <f t="shared" si="34"/>
        <v>18900</v>
      </c>
      <c r="Y10" s="42">
        <f t="shared" ref="Y10" si="42">Y7+2000</f>
        <v>20600</v>
      </c>
      <c r="Z10" s="42">
        <f t="shared" si="34"/>
        <v>18900</v>
      </c>
      <c r="AA10" s="42">
        <f t="shared" ref="AA10" si="43">AA7+2000</f>
        <v>22500</v>
      </c>
      <c r="AB10" s="42">
        <f t="shared" si="34"/>
        <v>22500</v>
      </c>
      <c r="AC10" s="42">
        <f t="shared" si="34"/>
        <v>24200</v>
      </c>
      <c r="AD10" s="42">
        <f t="shared" ref="AD10" si="44">AD7+2000</f>
        <v>20600</v>
      </c>
      <c r="AE10" s="42">
        <f t="shared" si="34"/>
        <v>20600</v>
      </c>
      <c r="AF10" s="42">
        <f t="shared" ref="AF10:AH10" si="45">AF7+2000</f>
        <v>20600</v>
      </c>
      <c r="AG10" s="42">
        <f t="shared" ref="AG10" si="46">AG7+2000</f>
        <v>18900</v>
      </c>
      <c r="AH10" s="42">
        <f t="shared" si="45"/>
        <v>17900</v>
      </c>
      <c r="AI10" s="42">
        <f t="shared" si="34"/>
        <v>16700</v>
      </c>
      <c r="AJ10" s="42">
        <f t="shared" si="34"/>
        <v>16700</v>
      </c>
      <c r="AK10" s="42">
        <f t="shared" ref="AK10:AL10" si="47">AK7+2000</f>
        <v>15500</v>
      </c>
      <c r="AL10" s="42">
        <f t="shared" si="47"/>
        <v>14300</v>
      </c>
      <c r="AM10" s="42">
        <f t="shared" ref="AM10:AS10" si="48">AM7+2000</f>
        <v>15500</v>
      </c>
      <c r="AN10" s="42">
        <f t="shared" ref="AN10:AP10" si="49">AN7+2000</f>
        <v>15500</v>
      </c>
      <c r="AO10" s="42">
        <f t="shared" si="49"/>
        <v>14300</v>
      </c>
      <c r="AP10" s="42">
        <f t="shared" si="49"/>
        <v>17900</v>
      </c>
      <c r="AQ10" s="42">
        <f t="shared" si="48"/>
        <v>17900</v>
      </c>
      <c r="AR10" s="42">
        <f t="shared" ref="AR10" si="50">AR7+2000</f>
        <v>16700</v>
      </c>
      <c r="AS10" s="42">
        <f t="shared" si="48"/>
        <v>14300</v>
      </c>
      <c r="AT10" s="42">
        <f t="shared" ref="AT10:BR10" si="51">AT7+1000</f>
        <v>11300</v>
      </c>
      <c r="AU10" s="42">
        <f t="shared" ref="AU10" si="52">AU7+1000</f>
        <v>12500</v>
      </c>
      <c r="AV10" s="42">
        <f t="shared" si="51"/>
        <v>11300</v>
      </c>
      <c r="AW10" s="42">
        <f t="shared" si="51"/>
        <v>11300</v>
      </c>
      <c r="AX10" s="42">
        <f t="shared" si="51"/>
        <v>11300</v>
      </c>
      <c r="AY10" s="42">
        <f t="shared" ref="AY10" si="53">AY7+1000</f>
        <v>10600</v>
      </c>
      <c r="AZ10" s="42">
        <f t="shared" si="51"/>
        <v>11300</v>
      </c>
      <c r="BA10" s="42">
        <f t="shared" si="51"/>
        <v>10600</v>
      </c>
      <c r="BB10" s="42">
        <f t="shared" si="51"/>
        <v>11300</v>
      </c>
      <c r="BC10" s="42">
        <f t="shared" si="51"/>
        <v>10600</v>
      </c>
      <c r="BD10" s="42">
        <f t="shared" si="51"/>
        <v>9900</v>
      </c>
      <c r="BE10" s="42">
        <f t="shared" si="51"/>
        <v>10600</v>
      </c>
      <c r="BF10" s="42">
        <f t="shared" si="51"/>
        <v>9900</v>
      </c>
      <c r="BG10" s="42">
        <f t="shared" si="51"/>
        <v>10600</v>
      </c>
      <c r="BH10" s="42">
        <f t="shared" si="51"/>
        <v>9900</v>
      </c>
      <c r="BI10" s="42">
        <f t="shared" si="51"/>
        <v>10600</v>
      </c>
      <c r="BJ10" s="42">
        <f t="shared" si="51"/>
        <v>9900</v>
      </c>
      <c r="BK10" s="42">
        <f t="shared" si="51"/>
        <v>10600</v>
      </c>
      <c r="BL10" s="42">
        <f t="shared" si="51"/>
        <v>9900</v>
      </c>
      <c r="BM10" s="42">
        <f t="shared" si="51"/>
        <v>10600</v>
      </c>
      <c r="BN10" s="42">
        <f t="shared" si="51"/>
        <v>11500</v>
      </c>
      <c r="BO10" s="42">
        <f t="shared" si="51"/>
        <v>10600</v>
      </c>
      <c r="BP10" s="42">
        <f t="shared" si="51"/>
        <v>12000</v>
      </c>
      <c r="BQ10" s="42">
        <f t="shared" si="51"/>
        <v>13600</v>
      </c>
      <c r="BR10" s="42">
        <f t="shared" si="51"/>
        <v>12000</v>
      </c>
    </row>
    <row r="11" spans="1:70" s="53" customFormat="1" x14ac:dyDescent="0.2">
      <c r="A11" s="180">
        <v>2</v>
      </c>
      <c r="B11" s="42">
        <f t="shared" ref="B11" si="54">B10+1700</f>
        <v>24200</v>
      </c>
      <c r="C11" s="42">
        <f t="shared" ref="C11" si="55">C10+1700</f>
        <v>20600</v>
      </c>
      <c r="D11" s="42">
        <f t="shared" ref="D11:AJ11" si="56">D10+1700</f>
        <v>19600</v>
      </c>
      <c r="E11" s="42">
        <f t="shared" ref="E11" si="57">E10+1700</f>
        <v>19600</v>
      </c>
      <c r="F11" s="42">
        <f t="shared" si="56"/>
        <v>24200</v>
      </c>
      <c r="G11" s="42">
        <f t="shared" ref="G11:I11" si="58">G10+1700</f>
        <v>24200</v>
      </c>
      <c r="H11" s="42">
        <f t="shared" si="58"/>
        <v>22300</v>
      </c>
      <c r="I11" s="42">
        <f t="shared" si="58"/>
        <v>24200</v>
      </c>
      <c r="J11" s="42">
        <f t="shared" si="56"/>
        <v>22300</v>
      </c>
      <c r="K11" s="42">
        <f t="shared" ref="K11:L11" si="59">K10+1700</f>
        <v>22300</v>
      </c>
      <c r="L11" s="42">
        <f t="shared" si="59"/>
        <v>20600</v>
      </c>
      <c r="M11" s="42">
        <f t="shared" si="56"/>
        <v>22300</v>
      </c>
      <c r="N11" s="42">
        <f t="shared" ref="N11" si="60">N10+1700</f>
        <v>22300</v>
      </c>
      <c r="O11" s="42">
        <f t="shared" si="56"/>
        <v>20600</v>
      </c>
      <c r="P11" s="42">
        <f t="shared" ref="P11" si="61">P10+1700</f>
        <v>20600</v>
      </c>
      <c r="Q11" s="42">
        <f t="shared" si="56"/>
        <v>19600</v>
      </c>
      <c r="R11" s="42">
        <f t="shared" ref="R11:S11" si="62">R10+1700</f>
        <v>20600</v>
      </c>
      <c r="S11" s="42">
        <f t="shared" si="62"/>
        <v>25900</v>
      </c>
      <c r="T11" s="42">
        <f t="shared" si="56"/>
        <v>25900</v>
      </c>
      <c r="U11" s="42">
        <f t="shared" si="56"/>
        <v>20600</v>
      </c>
      <c r="V11" s="42">
        <f t="shared" ref="V11" si="63">V10+1700</f>
        <v>19600</v>
      </c>
      <c r="W11" s="42">
        <f t="shared" si="56"/>
        <v>22300</v>
      </c>
      <c r="X11" s="42">
        <f t="shared" si="56"/>
        <v>20600</v>
      </c>
      <c r="Y11" s="42">
        <f t="shared" ref="Y11" si="64">Y10+1700</f>
        <v>22300</v>
      </c>
      <c r="Z11" s="42">
        <f t="shared" si="56"/>
        <v>20600</v>
      </c>
      <c r="AA11" s="42">
        <f t="shared" ref="AA11" si="65">AA10+1700</f>
        <v>24200</v>
      </c>
      <c r="AB11" s="42">
        <f t="shared" si="56"/>
        <v>24200</v>
      </c>
      <c r="AC11" s="42">
        <f t="shared" si="56"/>
        <v>25900</v>
      </c>
      <c r="AD11" s="42">
        <f t="shared" ref="AD11" si="66">AD10+1700</f>
        <v>22300</v>
      </c>
      <c r="AE11" s="42">
        <f t="shared" si="56"/>
        <v>22300</v>
      </c>
      <c r="AF11" s="42">
        <f t="shared" ref="AF11:AH11" si="67">AF10+1700</f>
        <v>22300</v>
      </c>
      <c r="AG11" s="42">
        <f t="shared" ref="AG11" si="68">AG10+1700</f>
        <v>20600</v>
      </c>
      <c r="AH11" s="42">
        <f t="shared" si="67"/>
        <v>19600</v>
      </c>
      <c r="AI11" s="42">
        <f t="shared" si="56"/>
        <v>18400</v>
      </c>
      <c r="AJ11" s="42">
        <f t="shared" si="56"/>
        <v>18400</v>
      </c>
      <c r="AK11" s="42">
        <f t="shared" ref="AK11:AL11" si="69">AK10+1700</f>
        <v>17200</v>
      </c>
      <c r="AL11" s="42">
        <f t="shared" si="69"/>
        <v>16000</v>
      </c>
      <c r="AM11" s="42">
        <f t="shared" ref="AM11:AS11" si="70">AM10+1700</f>
        <v>17200</v>
      </c>
      <c r="AN11" s="42">
        <f t="shared" ref="AN11:AP11" si="71">AN10+1700</f>
        <v>17200</v>
      </c>
      <c r="AO11" s="42">
        <f t="shared" si="71"/>
        <v>16000</v>
      </c>
      <c r="AP11" s="42">
        <f t="shared" si="71"/>
        <v>19600</v>
      </c>
      <c r="AQ11" s="42">
        <f t="shared" si="70"/>
        <v>19600</v>
      </c>
      <c r="AR11" s="42">
        <f t="shared" ref="AR11" si="72">AR10+1700</f>
        <v>18400</v>
      </c>
      <c r="AS11" s="42">
        <f t="shared" si="70"/>
        <v>16000</v>
      </c>
      <c r="AT11" s="42">
        <f t="shared" ref="AT11:AV11" si="73">AT10+1700</f>
        <v>13000</v>
      </c>
      <c r="AU11" s="42">
        <f t="shared" ref="AU11" si="74">AU10+1700</f>
        <v>14200</v>
      </c>
      <c r="AV11" s="42">
        <f t="shared" si="73"/>
        <v>13000</v>
      </c>
      <c r="AW11" s="42">
        <f t="shared" ref="AW11:AY11" si="75">AW10+1700</f>
        <v>13000</v>
      </c>
      <c r="AX11" s="42">
        <f t="shared" si="75"/>
        <v>13000</v>
      </c>
      <c r="AY11" s="42">
        <f t="shared" si="75"/>
        <v>12300</v>
      </c>
      <c r="AZ11" s="42">
        <f t="shared" ref="AZ11:BA11" si="76">AZ10+1700</f>
        <v>13000</v>
      </c>
      <c r="BA11" s="42">
        <f t="shared" si="76"/>
        <v>12300</v>
      </c>
      <c r="BB11" s="42">
        <f t="shared" ref="BB11:BC11" si="77">BB10+1700</f>
        <v>13000</v>
      </c>
      <c r="BC11" s="42">
        <f t="shared" si="77"/>
        <v>12300</v>
      </c>
      <c r="BD11" s="42">
        <f t="shared" ref="BD11:BE11" si="78">BD10+1700</f>
        <v>11600</v>
      </c>
      <c r="BE11" s="42">
        <f t="shared" si="78"/>
        <v>12300</v>
      </c>
      <c r="BF11" s="42">
        <f t="shared" ref="BF11:BG11" si="79">BF10+1700</f>
        <v>11600</v>
      </c>
      <c r="BG11" s="42">
        <f t="shared" si="79"/>
        <v>12300</v>
      </c>
      <c r="BH11" s="42">
        <f t="shared" ref="BH11:BI11" si="80">BH10+1700</f>
        <v>11600</v>
      </c>
      <c r="BI11" s="42">
        <f t="shared" si="80"/>
        <v>12300</v>
      </c>
      <c r="BJ11" s="42">
        <f t="shared" ref="BJ11:BK11" si="81">BJ10+1700</f>
        <v>11600</v>
      </c>
      <c r="BK11" s="42">
        <f t="shared" si="81"/>
        <v>12300</v>
      </c>
      <c r="BL11" s="42">
        <f t="shared" ref="BL11:BM11" si="82">BL10+1700</f>
        <v>11600</v>
      </c>
      <c r="BM11" s="42">
        <f t="shared" si="82"/>
        <v>12300</v>
      </c>
      <c r="BN11" s="42">
        <f t="shared" ref="BN11:BO11" si="83">BN10+1700</f>
        <v>13200</v>
      </c>
      <c r="BO11" s="42">
        <f t="shared" si="83"/>
        <v>12300</v>
      </c>
      <c r="BP11" s="42">
        <f t="shared" ref="BP11:BQ11" si="84">BP10+1700</f>
        <v>13700</v>
      </c>
      <c r="BQ11" s="42">
        <f t="shared" si="84"/>
        <v>15300</v>
      </c>
      <c r="BR11" s="42">
        <f t="shared" ref="BR11" si="85">BR10+1700</f>
        <v>13700</v>
      </c>
    </row>
    <row r="12" spans="1:70"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row>
    <row r="13" spans="1:70" s="53" customFormat="1" x14ac:dyDescent="0.2">
      <c r="A13" s="88">
        <f>A7</f>
        <v>1</v>
      </c>
      <c r="B13" s="42">
        <f t="shared" ref="B13" si="86">B7+3000</f>
        <v>23500</v>
      </c>
      <c r="C13" s="42">
        <f t="shared" ref="C13" si="87">C7+3000</f>
        <v>19900</v>
      </c>
      <c r="D13" s="42">
        <f t="shared" ref="D13:AJ13" si="88">D7+3000</f>
        <v>18900</v>
      </c>
      <c r="E13" s="42">
        <f t="shared" ref="E13" si="89">E7+3000</f>
        <v>18900</v>
      </c>
      <c r="F13" s="42">
        <f t="shared" si="88"/>
        <v>23500</v>
      </c>
      <c r="G13" s="42">
        <f t="shared" ref="G13:I13" si="90">G7+3000</f>
        <v>23500</v>
      </c>
      <c r="H13" s="42">
        <f t="shared" si="90"/>
        <v>21600</v>
      </c>
      <c r="I13" s="42">
        <f t="shared" si="90"/>
        <v>23500</v>
      </c>
      <c r="J13" s="42">
        <f t="shared" si="88"/>
        <v>21600</v>
      </c>
      <c r="K13" s="42">
        <f t="shared" ref="K13:L13" si="91">K7+3000</f>
        <v>21600</v>
      </c>
      <c r="L13" s="42">
        <f t="shared" si="91"/>
        <v>19900</v>
      </c>
      <c r="M13" s="42">
        <f t="shared" si="88"/>
        <v>21600</v>
      </c>
      <c r="N13" s="42">
        <f t="shared" ref="N13" si="92">N7+3000</f>
        <v>21600</v>
      </c>
      <c r="O13" s="42">
        <f t="shared" si="88"/>
        <v>19900</v>
      </c>
      <c r="P13" s="42">
        <f t="shared" ref="P13" si="93">P7+3000</f>
        <v>19900</v>
      </c>
      <c r="Q13" s="42">
        <f t="shared" si="88"/>
        <v>18900</v>
      </c>
      <c r="R13" s="42">
        <f t="shared" ref="R13:S13" si="94">R7+3000</f>
        <v>19900</v>
      </c>
      <c r="S13" s="42">
        <f t="shared" si="94"/>
        <v>25200</v>
      </c>
      <c r="T13" s="42">
        <f t="shared" si="88"/>
        <v>25200</v>
      </c>
      <c r="U13" s="42">
        <f t="shared" si="88"/>
        <v>19900</v>
      </c>
      <c r="V13" s="42">
        <f t="shared" ref="V13" si="95">V7+3000</f>
        <v>18900</v>
      </c>
      <c r="W13" s="42">
        <f t="shared" si="88"/>
        <v>21600</v>
      </c>
      <c r="X13" s="42">
        <f t="shared" si="88"/>
        <v>19900</v>
      </c>
      <c r="Y13" s="42">
        <f t="shared" ref="Y13" si="96">Y7+3000</f>
        <v>21600</v>
      </c>
      <c r="Z13" s="42">
        <f t="shared" si="88"/>
        <v>19900</v>
      </c>
      <c r="AA13" s="42">
        <f t="shared" ref="AA13" si="97">AA7+3000</f>
        <v>23500</v>
      </c>
      <c r="AB13" s="42">
        <f t="shared" si="88"/>
        <v>23500</v>
      </c>
      <c r="AC13" s="42">
        <f t="shared" si="88"/>
        <v>25200</v>
      </c>
      <c r="AD13" s="42">
        <f t="shared" ref="AD13" si="98">AD7+3000</f>
        <v>21600</v>
      </c>
      <c r="AE13" s="42">
        <f t="shared" si="88"/>
        <v>21600</v>
      </c>
      <c r="AF13" s="42">
        <f t="shared" ref="AF13:AH13" si="99">AF7+3000</f>
        <v>21600</v>
      </c>
      <c r="AG13" s="42">
        <f t="shared" ref="AG13" si="100">AG7+3000</f>
        <v>19900</v>
      </c>
      <c r="AH13" s="42">
        <f t="shared" si="99"/>
        <v>18900</v>
      </c>
      <c r="AI13" s="42">
        <f t="shared" si="88"/>
        <v>17700</v>
      </c>
      <c r="AJ13" s="42">
        <f t="shared" si="88"/>
        <v>17700</v>
      </c>
      <c r="AK13" s="42">
        <f t="shared" ref="AK13:AL13" si="101">AK7+3000</f>
        <v>16500</v>
      </c>
      <c r="AL13" s="42">
        <f t="shared" si="101"/>
        <v>15300</v>
      </c>
      <c r="AM13" s="42">
        <f t="shared" ref="AM13:AS13" si="102">AM7+3000</f>
        <v>16500</v>
      </c>
      <c r="AN13" s="42">
        <f t="shared" ref="AN13:AP13" si="103">AN7+3000</f>
        <v>16500</v>
      </c>
      <c r="AO13" s="42">
        <f t="shared" si="103"/>
        <v>15300</v>
      </c>
      <c r="AP13" s="42">
        <f t="shared" si="103"/>
        <v>18900</v>
      </c>
      <c r="AQ13" s="42">
        <f t="shared" si="102"/>
        <v>18900</v>
      </c>
      <c r="AR13" s="42">
        <f t="shared" ref="AR13" si="104">AR7+3000</f>
        <v>17700</v>
      </c>
      <c r="AS13" s="42">
        <f t="shared" si="102"/>
        <v>15300</v>
      </c>
      <c r="AT13" s="42">
        <f t="shared" ref="AT13:BR13" si="105">AT7+2000</f>
        <v>12300</v>
      </c>
      <c r="AU13" s="42">
        <f t="shared" ref="AU13" si="106">AU7+2000</f>
        <v>13500</v>
      </c>
      <c r="AV13" s="42">
        <f t="shared" si="105"/>
        <v>12300</v>
      </c>
      <c r="AW13" s="42">
        <f t="shared" si="105"/>
        <v>12300</v>
      </c>
      <c r="AX13" s="42">
        <f t="shared" si="105"/>
        <v>12300</v>
      </c>
      <c r="AY13" s="42">
        <f t="shared" ref="AY13" si="107">AY7+2000</f>
        <v>11600</v>
      </c>
      <c r="AZ13" s="42">
        <f t="shared" si="105"/>
        <v>12300</v>
      </c>
      <c r="BA13" s="42">
        <f t="shared" si="105"/>
        <v>11600</v>
      </c>
      <c r="BB13" s="42">
        <f t="shared" si="105"/>
        <v>12300</v>
      </c>
      <c r="BC13" s="42">
        <f t="shared" si="105"/>
        <v>11600</v>
      </c>
      <c r="BD13" s="42">
        <f t="shared" si="105"/>
        <v>10900</v>
      </c>
      <c r="BE13" s="42">
        <f t="shared" si="105"/>
        <v>11600</v>
      </c>
      <c r="BF13" s="42">
        <f t="shared" si="105"/>
        <v>10900</v>
      </c>
      <c r="BG13" s="42">
        <f t="shared" si="105"/>
        <v>11600</v>
      </c>
      <c r="BH13" s="42">
        <f t="shared" si="105"/>
        <v>10900</v>
      </c>
      <c r="BI13" s="42">
        <f t="shared" si="105"/>
        <v>11600</v>
      </c>
      <c r="BJ13" s="42">
        <f t="shared" si="105"/>
        <v>10900</v>
      </c>
      <c r="BK13" s="42">
        <f t="shared" si="105"/>
        <v>11600</v>
      </c>
      <c r="BL13" s="42">
        <f t="shared" si="105"/>
        <v>10900</v>
      </c>
      <c r="BM13" s="42">
        <f t="shared" si="105"/>
        <v>11600</v>
      </c>
      <c r="BN13" s="42">
        <f t="shared" si="105"/>
        <v>12500</v>
      </c>
      <c r="BO13" s="42">
        <f t="shared" si="105"/>
        <v>11600</v>
      </c>
      <c r="BP13" s="42">
        <f t="shared" si="105"/>
        <v>13000</v>
      </c>
      <c r="BQ13" s="42">
        <f t="shared" si="105"/>
        <v>14600</v>
      </c>
      <c r="BR13" s="42">
        <f t="shared" si="105"/>
        <v>13000</v>
      </c>
    </row>
    <row r="14" spans="1:70" s="53" customFormat="1" x14ac:dyDescent="0.2">
      <c r="A14" s="88">
        <f>A8</f>
        <v>2</v>
      </c>
      <c r="B14" s="42">
        <f t="shared" ref="B14" si="108">B13+1700</f>
        <v>25200</v>
      </c>
      <c r="C14" s="42">
        <f t="shared" ref="C14" si="109">C13+1700</f>
        <v>21600</v>
      </c>
      <c r="D14" s="42">
        <f t="shared" ref="D14:AJ14" si="110">D13+1700</f>
        <v>20600</v>
      </c>
      <c r="E14" s="42">
        <f t="shared" ref="E14" si="111">E13+1700</f>
        <v>20600</v>
      </c>
      <c r="F14" s="42">
        <f t="shared" si="110"/>
        <v>25200</v>
      </c>
      <c r="G14" s="42">
        <f t="shared" ref="G14:I14" si="112">G13+1700</f>
        <v>25200</v>
      </c>
      <c r="H14" s="42">
        <f t="shared" si="112"/>
        <v>23300</v>
      </c>
      <c r="I14" s="42">
        <f t="shared" si="112"/>
        <v>25200</v>
      </c>
      <c r="J14" s="42">
        <f t="shared" si="110"/>
        <v>23300</v>
      </c>
      <c r="K14" s="42">
        <f t="shared" ref="K14:L14" si="113">K13+1700</f>
        <v>23300</v>
      </c>
      <c r="L14" s="42">
        <f t="shared" si="113"/>
        <v>21600</v>
      </c>
      <c r="M14" s="42">
        <f t="shared" si="110"/>
        <v>23300</v>
      </c>
      <c r="N14" s="42">
        <f t="shared" ref="N14" si="114">N13+1700</f>
        <v>23300</v>
      </c>
      <c r="O14" s="42">
        <f t="shared" si="110"/>
        <v>21600</v>
      </c>
      <c r="P14" s="42">
        <f t="shared" ref="P14" si="115">P13+1700</f>
        <v>21600</v>
      </c>
      <c r="Q14" s="42">
        <f t="shared" si="110"/>
        <v>20600</v>
      </c>
      <c r="R14" s="42">
        <f t="shared" ref="R14:S14" si="116">R13+1700</f>
        <v>21600</v>
      </c>
      <c r="S14" s="42">
        <f t="shared" si="116"/>
        <v>26900</v>
      </c>
      <c r="T14" s="42">
        <f t="shared" si="110"/>
        <v>26900</v>
      </c>
      <c r="U14" s="42">
        <f t="shared" si="110"/>
        <v>21600</v>
      </c>
      <c r="V14" s="42">
        <f t="shared" ref="V14" si="117">V13+1700</f>
        <v>20600</v>
      </c>
      <c r="W14" s="42">
        <f t="shared" si="110"/>
        <v>23300</v>
      </c>
      <c r="X14" s="42">
        <f t="shared" si="110"/>
        <v>21600</v>
      </c>
      <c r="Y14" s="42">
        <f t="shared" ref="Y14" si="118">Y13+1700</f>
        <v>23300</v>
      </c>
      <c r="Z14" s="42">
        <f t="shared" si="110"/>
        <v>21600</v>
      </c>
      <c r="AA14" s="42">
        <f t="shared" ref="AA14" si="119">AA13+1700</f>
        <v>25200</v>
      </c>
      <c r="AB14" s="42">
        <f t="shared" si="110"/>
        <v>25200</v>
      </c>
      <c r="AC14" s="42">
        <f t="shared" si="110"/>
        <v>26900</v>
      </c>
      <c r="AD14" s="42">
        <f t="shared" ref="AD14" si="120">AD13+1700</f>
        <v>23300</v>
      </c>
      <c r="AE14" s="42">
        <f t="shared" si="110"/>
        <v>23300</v>
      </c>
      <c r="AF14" s="42">
        <f t="shared" ref="AF14:AH14" si="121">AF13+1700</f>
        <v>23300</v>
      </c>
      <c r="AG14" s="42">
        <f t="shared" ref="AG14" si="122">AG13+1700</f>
        <v>21600</v>
      </c>
      <c r="AH14" s="42">
        <f t="shared" si="121"/>
        <v>20600</v>
      </c>
      <c r="AI14" s="42">
        <f t="shared" si="110"/>
        <v>19400</v>
      </c>
      <c r="AJ14" s="42">
        <f t="shared" si="110"/>
        <v>19400</v>
      </c>
      <c r="AK14" s="42">
        <f t="shared" ref="AK14:AL14" si="123">AK13+1700</f>
        <v>18200</v>
      </c>
      <c r="AL14" s="42">
        <f t="shared" si="123"/>
        <v>17000</v>
      </c>
      <c r="AM14" s="42">
        <f t="shared" ref="AM14:AS14" si="124">AM13+1700</f>
        <v>18200</v>
      </c>
      <c r="AN14" s="42">
        <f t="shared" ref="AN14:AP14" si="125">AN13+1700</f>
        <v>18200</v>
      </c>
      <c r="AO14" s="42">
        <f t="shared" si="125"/>
        <v>17000</v>
      </c>
      <c r="AP14" s="42">
        <f t="shared" si="125"/>
        <v>20600</v>
      </c>
      <c r="AQ14" s="42">
        <f t="shared" si="124"/>
        <v>20600</v>
      </c>
      <c r="AR14" s="42">
        <f t="shared" ref="AR14" si="126">AR13+1700</f>
        <v>19400</v>
      </c>
      <c r="AS14" s="42">
        <f t="shared" si="124"/>
        <v>17000</v>
      </c>
      <c r="AT14" s="42">
        <f t="shared" ref="AT14:AV14" si="127">AT13+1700</f>
        <v>14000</v>
      </c>
      <c r="AU14" s="42">
        <f t="shared" ref="AU14" si="128">AU13+1700</f>
        <v>15200</v>
      </c>
      <c r="AV14" s="42">
        <f t="shared" si="127"/>
        <v>14000</v>
      </c>
      <c r="AW14" s="42">
        <f t="shared" ref="AW14:AY14" si="129">AW13+1700</f>
        <v>14000</v>
      </c>
      <c r="AX14" s="42">
        <f t="shared" si="129"/>
        <v>14000</v>
      </c>
      <c r="AY14" s="42">
        <f t="shared" si="129"/>
        <v>13300</v>
      </c>
      <c r="AZ14" s="42">
        <f t="shared" ref="AZ14:BA14" si="130">AZ13+1700</f>
        <v>14000</v>
      </c>
      <c r="BA14" s="42">
        <f t="shared" si="130"/>
        <v>13300</v>
      </c>
      <c r="BB14" s="42">
        <f t="shared" ref="BB14:BC14" si="131">BB13+1700</f>
        <v>14000</v>
      </c>
      <c r="BC14" s="42">
        <f t="shared" si="131"/>
        <v>13300</v>
      </c>
      <c r="BD14" s="42">
        <f t="shared" ref="BD14:BE14" si="132">BD13+1700</f>
        <v>12600</v>
      </c>
      <c r="BE14" s="42">
        <f t="shared" si="132"/>
        <v>13300</v>
      </c>
      <c r="BF14" s="42">
        <f t="shared" ref="BF14:BG14" si="133">BF13+1700</f>
        <v>12600</v>
      </c>
      <c r="BG14" s="42">
        <f t="shared" si="133"/>
        <v>13300</v>
      </c>
      <c r="BH14" s="42">
        <f t="shared" ref="BH14:BI14" si="134">BH13+1700</f>
        <v>12600</v>
      </c>
      <c r="BI14" s="42">
        <f t="shared" si="134"/>
        <v>13300</v>
      </c>
      <c r="BJ14" s="42">
        <f t="shared" ref="BJ14:BK14" si="135">BJ13+1700</f>
        <v>12600</v>
      </c>
      <c r="BK14" s="42">
        <f t="shared" si="135"/>
        <v>13300</v>
      </c>
      <c r="BL14" s="42">
        <f t="shared" ref="BL14:BM14" si="136">BL13+1700</f>
        <v>12600</v>
      </c>
      <c r="BM14" s="42">
        <f t="shared" si="136"/>
        <v>13300</v>
      </c>
      <c r="BN14" s="42">
        <f t="shared" ref="BN14:BO14" si="137">BN13+1700</f>
        <v>14200</v>
      </c>
      <c r="BO14" s="42">
        <f t="shared" si="137"/>
        <v>13300</v>
      </c>
      <c r="BP14" s="42">
        <f t="shared" ref="BP14:BQ14" si="138">BP13+1700</f>
        <v>14700</v>
      </c>
      <c r="BQ14" s="42">
        <f t="shared" si="138"/>
        <v>16300</v>
      </c>
      <c r="BR14" s="42">
        <f t="shared" ref="BR14" si="139">BR13+1700</f>
        <v>14700</v>
      </c>
    </row>
    <row r="15" spans="1:70"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row>
    <row r="16" spans="1:70" s="53" customFormat="1" x14ac:dyDescent="0.2">
      <c r="A16" s="88">
        <f>A7</f>
        <v>1</v>
      </c>
      <c r="B16" s="42">
        <f t="shared" ref="B16" si="140">B14</f>
        <v>25200</v>
      </c>
      <c r="C16" s="42">
        <f t="shared" ref="C16" si="141">C14</f>
        <v>21600</v>
      </c>
      <c r="D16" s="42">
        <f t="shared" ref="D16:AJ16" si="142">D14</f>
        <v>20600</v>
      </c>
      <c r="E16" s="42">
        <f t="shared" ref="E16" si="143">E14</f>
        <v>20600</v>
      </c>
      <c r="F16" s="42">
        <f t="shared" si="142"/>
        <v>25200</v>
      </c>
      <c r="G16" s="42">
        <f t="shared" ref="G16:I16" si="144">G14</f>
        <v>25200</v>
      </c>
      <c r="H16" s="42">
        <f t="shared" si="144"/>
        <v>23300</v>
      </c>
      <c r="I16" s="42">
        <f t="shared" si="144"/>
        <v>25200</v>
      </c>
      <c r="J16" s="42">
        <f t="shared" si="142"/>
        <v>23300</v>
      </c>
      <c r="K16" s="42">
        <f t="shared" ref="K16:L16" si="145">K14</f>
        <v>23300</v>
      </c>
      <c r="L16" s="42">
        <f t="shared" si="145"/>
        <v>21600</v>
      </c>
      <c r="M16" s="42">
        <f t="shared" si="142"/>
        <v>23300</v>
      </c>
      <c r="N16" s="42">
        <f t="shared" ref="N16" si="146">N14</f>
        <v>23300</v>
      </c>
      <c r="O16" s="42">
        <f t="shared" si="142"/>
        <v>21600</v>
      </c>
      <c r="P16" s="42">
        <f t="shared" ref="P16" si="147">P14</f>
        <v>21600</v>
      </c>
      <c r="Q16" s="42">
        <f t="shared" si="142"/>
        <v>20600</v>
      </c>
      <c r="R16" s="42">
        <f t="shared" ref="R16:S16" si="148">R14</f>
        <v>21600</v>
      </c>
      <c r="S16" s="42">
        <f t="shared" si="148"/>
        <v>26900</v>
      </c>
      <c r="T16" s="42">
        <f t="shared" si="142"/>
        <v>26900</v>
      </c>
      <c r="U16" s="42">
        <f t="shared" si="142"/>
        <v>21600</v>
      </c>
      <c r="V16" s="42">
        <f t="shared" ref="V16" si="149">V14</f>
        <v>20600</v>
      </c>
      <c r="W16" s="42">
        <f t="shared" si="142"/>
        <v>23300</v>
      </c>
      <c r="X16" s="42">
        <f t="shared" si="142"/>
        <v>21600</v>
      </c>
      <c r="Y16" s="42">
        <f t="shared" ref="Y16" si="150">Y14</f>
        <v>23300</v>
      </c>
      <c r="Z16" s="42">
        <f t="shared" si="142"/>
        <v>21600</v>
      </c>
      <c r="AA16" s="42">
        <f t="shared" ref="AA16" si="151">AA14</f>
        <v>25200</v>
      </c>
      <c r="AB16" s="42">
        <f t="shared" si="142"/>
        <v>25200</v>
      </c>
      <c r="AC16" s="42">
        <f t="shared" si="142"/>
        <v>26900</v>
      </c>
      <c r="AD16" s="42">
        <f t="shared" ref="AD16" si="152">AD14</f>
        <v>23300</v>
      </c>
      <c r="AE16" s="42">
        <f t="shared" si="142"/>
        <v>23300</v>
      </c>
      <c r="AF16" s="42">
        <f t="shared" ref="AF16:AH16" si="153">AF14</f>
        <v>23300</v>
      </c>
      <c r="AG16" s="42">
        <f t="shared" ref="AG16" si="154">AG14</f>
        <v>21600</v>
      </c>
      <c r="AH16" s="42">
        <f t="shared" si="153"/>
        <v>20600</v>
      </c>
      <c r="AI16" s="42">
        <f t="shared" si="142"/>
        <v>19400</v>
      </c>
      <c r="AJ16" s="42">
        <f t="shared" si="142"/>
        <v>19400</v>
      </c>
      <c r="AK16" s="42">
        <f t="shared" ref="AK16:AL16" si="155">AK14</f>
        <v>18200</v>
      </c>
      <c r="AL16" s="42">
        <f t="shared" si="155"/>
        <v>17000</v>
      </c>
      <c r="AM16" s="42">
        <f t="shared" ref="AM16:AS16" si="156">AM14</f>
        <v>18200</v>
      </c>
      <c r="AN16" s="42">
        <f t="shared" ref="AN16:AP16" si="157">AN14</f>
        <v>18200</v>
      </c>
      <c r="AO16" s="42">
        <f t="shared" si="157"/>
        <v>17000</v>
      </c>
      <c r="AP16" s="42">
        <f t="shared" si="157"/>
        <v>20600</v>
      </c>
      <c r="AQ16" s="42">
        <f t="shared" si="156"/>
        <v>20600</v>
      </c>
      <c r="AR16" s="42">
        <f t="shared" ref="AR16" si="158">AR14</f>
        <v>19400</v>
      </c>
      <c r="AS16" s="42">
        <f t="shared" si="156"/>
        <v>17000</v>
      </c>
      <c r="AT16" s="42">
        <f t="shared" ref="AT16:AV16" si="159">AT14</f>
        <v>14000</v>
      </c>
      <c r="AU16" s="42">
        <f t="shared" ref="AU16" si="160">AU14</f>
        <v>15200</v>
      </c>
      <c r="AV16" s="42">
        <f t="shared" si="159"/>
        <v>14000</v>
      </c>
      <c r="AW16" s="42">
        <f t="shared" ref="AW16:AY16" si="161">AW14</f>
        <v>14000</v>
      </c>
      <c r="AX16" s="42">
        <f t="shared" si="161"/>
        <v>14000</v>
      </c>
      <c r="AY16" s="42">
        <f t="shared" si="161"/>
        <v>13300</v>
      </c>
      <c r="AZ16" s="42">
        <f t="shared" ref="AZ16:BA16" si="162">AZ14</f>
        <v>14000</v>
      </c>
      <c r="BA16" s="42">
        <f t="shared" si="162"/>
        <v>13300</v>
      </c>
      <c r="BB16" s="42">
        <f t="shared" ref="BB16:BC16" si="163">BB14</f>
        <v>14000</v>
      </c>
      <c r="BC16" s="42">
        <f t="shared" si="163"/>
        <v>13300</v>
      </c>
      <c r="BD16" s="42">
        <f t="shared" ref="BD16:BE16" si="164">BD14</f>
        <v>12600</v>
      </c>
      <c r="BE16" s="42">
        <f t="shared" si="164"/>
        <v>13300</v>
      </c>
      <c r="BF16" s="42">
        <f t="shared" ref="BF16:BG16" si="165">BF14</f>
        <v>12600</v>
      </c>
      <c r="BG16" s="42">
        <f t="shared" si="165"/>
        <v>13300</v>
      </c>
      <c r="BH16" s="42">
        <f t="shared" ref="BH16:BI16" si="166">BH14</f>
        <v>12600</v>
      </c>
      <c r="BI16" s="42">
        <f t="shared" si="166"/>
        <v>13300</v>
      </c>
      <c r="BJ16" s="42">
        <f t="shared" ref="BJ16:BK16" si="167">BJ14</f>
        <v>12600</v>
      </c>
      <c r="BK16" s="42">
        <f t="shared" si="167"/>
        <v>13300</v>
      </c>
      <c r="BL16" s="42">
        <f t="shared" ref="BL16:BM16" si="168">BL14</f>
        <v>12600</v>
      </c>
      <c r="BM16" s="42">
        <f t="shared" si="168"/>
        <v>13300</v>
      </c>
      <c r="BN16" s="42">
        <f t="shared" ref="BN16:BO16" si="169">BN14</f>
        <v>14200</v>
      </c>
      <c r="BO16" s="42">
        <f t="shared" si="169"/>
        <v>13300</v>
      </c>
      <c r="BP16" s="42">
        <f t="shared" ref="BP16:BQ16" si="170">BP14</f>
        <v>14700</v>
      </c>
      <c r="BQ16" s="42">
        <f t="shared" si="170"/>
        <v>16300</v>
      </c>
      <c r="BR16" s="42">
        <f t="shared" ref="BR16" si="171">BR14</f>
        <v>14700</v>
      </c>
    </row>
    <row r="17" spans="1:70" s="53" customFormat="1" x14ac:dyDescent="0.2">
      <c r="A17" s="88">
        <f>A8</f>
        <v>2</v>
      </c>
      <c r="B17" s="42">
        <f t="shared" ref="B17" si="172">B16+1700</f>
        <v>26900</v>
      </c>
      <c r="C17" s="42">
        <f t="shared" ref="C17" si="173">C16+1700</f>
        <v>23300</v>
      </c>
      <c r="D17" s="42">
        <f t="shared" ref="D17:AJ17" si="174">D16+1700</f>
        <v>22300</v>
      </c>
      <c r="E17" s="42">
        <f t="shared" ref="E17" si="175">E16+1700</f>
        <v>22300</v>
      </c>
      <c r="F17" s="42">
        <f t="shared" si="174"/>
        <v>26900</v>
      </c>
      <c r="G17" s="42">
        <f t="shared" ref="G17:I17" si="176">G16+1700</f>
        <v>26900</v>
      </c>
      <c r="H17" s="42">
        <f t="shared" si="176"/>
        <v>25000</v>
      </c>
      <c r="I17" s="42">
        <f t="shared" si="176"/>
        <v>26900</v>
      </c>
      <c r="J17" s="42">
        <f t="shared" si="174"/>
        <v>25000</v>
      </c>
      <c r="K17" s="42">
        <f t="shared" ref="K17:L17" si="177">K16+1700</f>
        <v>25000</v>
      </c>
      <c r="L17" s="42">
        <f t="shared" si="177"/>
        <v>23300</v>
      </c>
      <c r="M17" s="42">
        <f t="shared" si="174"/>
        <v>25000</v>
      </c>
      <c r="N17" s="42">
        <f t="shared" ref="N17" si="178">N16+1700</f>
        <v>25000</v>
      </c>
      <c r="O17" s="42">
        <f t="shared" si="174"/>
        <v>23300</v>
      </c>
      <c r="P17" s="42">
        <f t="shared" ref="P17" si="179">P16+1700</f>
        <v>23300</v>
      </c>
      <c r="Q17" s="42">
        <f t="shared" si="174"/>
        <v>22300</v>
      </c>
      <c r="R17" s="42">
        <f t="shared" ref="R17:S17" si="180">R16+1700</f>
        <v>23300</v>
      </c>
      <c r="S17" s="42">
        <f t="shared" si="180"/>
        <v>28600</v>
      </c>
      <c r="T17" s="42">
        <f t="shared" si="174"/>
        <v>28600</v>
      </c>
      <c r="U17" s="42">
        <f t="shared" si="174"/>
        <v>23300</v>
      </c>
      <c r="V17" s="42">
        <f t="shared" ref="V17" si="181">V16+1700</f>
        <v>22300</v>
      </c>
      <c r="W17" s="42">
        <f t="shared" si="174"/>
        <v>25000</v>
      </c>
      <c r="X17" s="42">
        <f t="shared" si="174"/>
        <v>23300</v>
      </c>
      <c r="Y17" s="42">
        <f t="shared" ref="Y17" si="182">Y16+1700</f>
        <v>25000</v>
      </c>
      <c r="Z17" s="42">
        <f t="shared" si="174"/>
        <v>23300</v>
      </c>
      <c r="AA17" s="42">
        <f t="shared" ref="AA17" si="183">AA16+1700</f>
        <v>26900</v>
      </c>
      <c r="AB17" s="42">
        <f t="shared" si="174"/>
        <v>26900</v>
      </c>
      <c r="AC17" s="42">
        <f t="shared" si="174"/>
        <v>28600</v>
      </c>
      <c r="AD17" s="42">
        <f t="shared" ref="AD17" si="184">AD16+1700</f>
        <v>25000</v>
      </c>
      <c r="AE17" s="42">
        <f t="shared" si="174"/>
        <v>25000</v>
      </c>
      <c r="AF17" s="42">
        <f t="shared" ref="AF17:AH17" si="185">AF16+1700</f>
        <v>25000</v>
      </c>
      <c r="AG17" s="42">
        <f t="shared" ref="AG17" si="186">AG16+1700</f>
        <v>23300</v>
      </c>
      <c r="AH17" s="42">
        <f t="shared" si="185"/>
        <v>22300</v>
      </c>
      <c r="AI17" s="42">
        <f t="shared" si="174"/>
        <v>21100</v>
      </c>
      <c r="AJ17" s="42">
        <f t="shared" si="174"/>
        <v>21100</v>
      </c>
      <c r="AK17" s="42">
        <f t="shared" ref="AK17:AL17" si="187">AK16+1700</f>
        <v>19900</v>
      </c>
      <c r="AL17" s="42">
        <f t="shared" si="187"/>
        <v>18700</v>
      </c>
      <c r="AM17" s="42">
        <f t="shared" ref="AM17:AS17" si="188">AM16+1700</f>
        <v>19900</v>
      </c>
      <c r="AN17" s="42">
        <f t="shared" ref="AN17:AP17" si="189">AN16+1700</f>
        <v>19900</v>
      </c>
      <c r="AO17" s="42">
        <f t="shared" si="189"/>
        <v>18700</v>
      </c>
      <c r="AP17" s="42">
        <f t="shared" si="189"/>
        <v>22300</v>
      </c>
      <c r="AQ17" s="42">
        <f t="shared" si="188"/>
        <v>22300</v>
      </c>
      <c r="AR17" s="42">
        <f t="shared" ref="AR17" si="190">AR16+1700</f>
        <v>21100</v>
      </c>
      <c r="AS17" s="42">
        <f t="shared" si="188"/>
        <v>18700</v>
      </c>
      <c r="AT17" s="42">
        <f t="shared" ref="AT17:AV17" si="191">AT16+1700</f>
        <v>15700</v>
      </c>
      <c r="AU17" s="42">
        <f t="shared" ref="AU17" si="192">AU16+1700</f>
        <v>16900</v>
      </c>
      <c r="AV17" s="42">
        <f t="shared" si="191"/>
        <v>15700</v>
      </c>
      <c r="AW17" s="42">
        <f t="shared" ref="AW17:AY17" si="193">AW16+1700</f>
        <v>15700</v>
      </c>
      <c r="AX17" s="42">
        <f t="shared" si="193"/>
        <v>15700</v>
      </c>
      <c r="AY17" s="42">
        <f t="shared" si="193"/>
        <v>15000</v>
      </c>
      <c r="AZ17" s="42">
        <f t="shared" ref="AZ17:BA17" si="194">AZ16+1700</f>
        <v>15700</v>
      </c>
      <c r="BA17" s="42">
        <f t="shared" si="194"/>
        <v>15000</v>
      </c>
      <c r="BB17" s="42">
        <f t="shared" ref="BB17:BC17" si="195">BB16+1700</f>
        <v>15700</v>
      </c>
      <c r="BC17" s="42">
        <f t="shared" si="195"/>
        <v>15000</v>
      </c>
      <c r="BD17" s="42">
        <f t="shared" ref="BD17:BE17" si="196">BD16+1700</f>
        <v>14300</v>
      </c>
      <c r="BE17" s="42">
        <f t="shared" si="196"/>
        <v>15000</v>
      </c>
      <c r="BF17" s="42">
        <f t="shared" ref="BF17:BG17" si="197">BF16+1700</f>
        <v>14300</v>
      </c>
      <c r="BG17" s="42">
        <f t="shared" si="197"/>
        <v>15000</v>
      </c>
      <c r="BH17" s="42">
        <f t="shared" ref="BH17:BI17" si="198">BH16+1700</f>
        <v>14300</v>
      </c>
      <c r="BI17" s="42">
        <f t="shared" si="198"/>
        <v>15000</v>
      </c>
      <c r="BJ17" s="42">
        <f t="shared" ref="BJ17:BK17" si="199">BJ16+1700</f>
        <v>14300</v>
      </c>
      <c r="BK17" s="42">
        <f t="shared" si="199"/>
        <v>15000</v>
      </c>
      <c r="BL17" s="42">
        <f t="shared" ref="BL17:BM17" si="200">BL16+1700</f>
        <v>14300</v>
      </c>
      <c r="BM17" s="42">
        <f t="shared" si="200"/>
        <v>15000</v>
      </c>
      <c r="BN17" s="42">
        <f t="shared" ref="BN17:BO17" si="201">BN16+1700</f>
        <v>15900</v>
      </c>
      <c r="BO17" s="42">
        <f t="shared" si="201"/>
        <v>15000</v>
      </c>
      <c r="BP17" s="42">
        <f t="shared" ref="BP17:BQ17" si="202">BP16+1700</f>
        <v>16400</v>
      </c>
      <c r="BQ17" s="42">
        <f t="shared" si="202"/>
        <v>18000</v>
      </c>
      <c r="BR17" s="42">
        <f t="shared" ref="BR17" si="203">BR16+1700</f>
        <v>16400</v>
      </c>
    </row>
    <row r="18" spans="1:70"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row>
    <row r="19" spans="1:70" s="53" customFormat="1" x14ac:dyDescent="0.2">
      <c r="A19" s="88">
        <f>A7</f>
        <v>1</v>
      </c>
      <c r="B19" s="42">
        <f t="shared" ref="B19" si="204">B7+25000</f>
        <v>45500</v>
      </c>
      <c r="C19" s="42">
        <f t="shared" ref="C19" si="205">C7+25000</f>
        <v>41900</v>
      </c>
      <c r="D19" s="42">
        <f t="shared" ref="D19:AJ19" si="206">D7+25000</f>
        <v>40900</v>
      </c>
      <c r="E19" s="42">
        <f t="shared" ref="E19" si="207">E7+25000</f>
        <v>40900</v>
      </c>
      <c r="F19" s="42">
        <f t="shared" si="206"/>
        <v>45500</v>
      </c>
      <c r="G19" s="42">
        <f t="shared" ref="G19:I19" si="208">G7+25000</f>
        <v>45500</v>
      </c>
      <c r="H19" s="42">
        <f t="shared" si="208"/>
        <v>43600</v>
      </c>
      <c r="I19" s="42">
        <f t="shared" si="208"/>
        <v>45500</v>
      </c>
      <c r="J19" s="42">
        <f t="shared" si="206"/>
        <v>43600</v>
      </c>
      <c r="K19" s="42">
        <f t="shared" ref="K19:L19" si="209">K7+25000</f>
        <v>43600</v>
      </c>
      <c r="L19" s="42">
        <f t="shared" si="209"/>
        <v>41900</v>
      </c>
      <c r="M19" s="42">
        <f t="shared" si="206"/>
        <v>43600</v>
      </c>
      <c r="N19" s="42">
        <f t="shared" ref="N19" si="210">N7+25000</f>
        <v>43600</v>
      </c>
      <c r="O19" s="42">
        <f t="shared" si="206"/>
        <v>41900</v>
      </c>
      <c r="P19" s="42">
        <f t="shared" ref="P19" si="211">P7+25000</f>
        <v>41900</v>
      </c>
      <c r="Q19" s="42">
        <f t="shared" si="206"/>
        <v>40900</v>
      </c>
      <c r="R19" s="42">
        <f t="shared" ref="R19:S19" si="212">R7+25000</f>
        <v>41900</v>
      </c>
      <c r="S19" s="42">
        <f t="shared" si="212"/>
        <v>47200</v>
      </c>
      <c r="T19" s="42">
        <f t="shared" si="206"/>
        <v>47200</v>
      </c>
      <c r="U19" s="42">
        <f t="shared" si="206"/>
        <v>41900</v>
      </c>
      <c r="V19" s="42">
        <f t="shared" ref="V19" si="213">V7+25000</f>
        <v>40900</v>
      </c>
      <c r="W19" s="42">
        <f t="shared" si="206"/>
        <v>43600</v>
      </c>
      <c r="X19" s="42">
        <f t="shared" si="206"/>
        <v>41900</v>
      </c>
      <c r="Y19" s="42">
        <f t="shared" ref="Y19" si="214">Y7+25000</f>
        <v>43600</v>
      </c>
      <c r="Z19" s="42">
        <f t="shared" si="206"/>
        <v>41900</v>
      </c>
      <c r="AA19" s="42">
        <f t="shared" ref="AA19" si="215">AA7+25000</f>
        <v>45500</v>
      </c>
      <c r="AB19" s="42">
        <f t="shared" si="206"/>
        <v>45500</v>
      </c>
      <c r="AC19" s="42">
        <f t="shared" si="206"/>
        <v>47200</v>
      </c>
      <c r="AD19" s="42">
        <f t="shared" ref="AD19" si="216">AD7+25000</f>
        <v>43600</v>
      </c>
      <c r="AE19" s="42">
        <f t="shared" si="206"/>
        <v>43600</v>
      </c>
      <c r="AF19" s="42">
        <f t="shared" ref="AF19:AH19" si="217">AF7+25000</f>
        <v>43600</v>
      </c>
      <c r="AG19" s="42">
        <f t="shared" ref="AG19" si="218">AG7+25000</f>
        <v>41900</v>
      </c>
      <c r="AH19" s="42">
        <f t="shared" si="217"/>
        <v>40900</v>
      </c>
      <c r="AI19" s="42">
        <f t="shared" si="206"/>
        <v>39700</v>
      </c>
      <c r="AJ19" s="42">
        <f t="shared" si="206"/>
        <v>39700</v>
      </c>
      <c r="AK19" s="42">
        <f t="shared" ref="AK19:AL19" si="219">AK7+25000</f>
        <v>38500</v>
      </c>
      <c r="AL19" s="42">
        <f t="shared" si="219"/>
        <v>37300</v>
      </c>
      <c r="AM19" s="42">
        <f t="shared" ref="AM19:AS19" si="220">AM7+25000</f>
        <v>38500</v>
      </c>
      <c r="AN19" s="42">
        <f t="shared" ref="AN19:AP19" si="221">AN7+25000</f>
        <v>38500</v>
      </c>
      <c r="AO19" s="42">
        <f t="shared" si="221"/>
        <v>37300</v>
      </c>
      <c r="AP19" s="42">
        <f t="shared" si="221"/>
        <v>40900</v>
      </c>
      <c r="AQ19" s="42">
        <f t="shared" si="220"/>
        <v>40900</v>
      </c>
      <c r="AR19" s="42">
        <f t="shared" ref="AR19" si="222">AR7+25000</f>
        <v>39700</v>
      </c>
      <c r="AS19" s="42">
        <f t="shared" si="220"/>
        <v>37300</v>
      </c>
      <c r="AT19" s="42">
        <f t="shared" ref="AT19:BL19" si="223">AT7+20000</f>
        <v>30300</v>
      </c>
      <c r="AU19" s="42">
        <f t="shared" ref="AU19" si="224">AU7+20000</f>
        <v>31500</v>
      </c>
      <c r="AV19" s="42">
        <f t="shared" si="223"/>
        <v>30300</v>
      </c>
      <c r="AW19" s="42">
        <f t="shared" si="223"/>
        <v>30300</v>
      </c>
      <c r="AX19" s="42">
        <f t="shared" si="223"/>
        <v>30300</v>
      </c>
      <c r="AY19" s="42">
        <f t="shared" ref="AY19" si="225">AY7+20000</f>
        <v>29600</v>
      </c>
      <c r="AZ19" s="42">
        <f t="shared" si="223"/>
        <v>30300</v>
      </c>
      <c r="BA19" s="42">
        <f t="shared" si="223"/>
        <v>29600</v>
      </c>
      <c r="BB19" s="42">
        <f t="shared" si="223"/>
        <v>30300</v>
      </c>
      <c r="BC19" s="42">
        <f t="shared" si="223"/>
        <v>29600</v>
      </c>
      <c r="BD19" s="42">
        <f t="shared" si="223"/>
        <v>28900</v>
      </c>
      <c r="BE19" s="42">
        <f t="shared" si="223"/>
        <v>29600</v>
      </c>
      <c r="BF19" s="42">
        <f t="shared" si="223"/>
        <v>28900</v>
      </c>
      <c r="BG19" s="42">
        <f t="shared" si="223"/>
        <v>29600</v>
      </c>
      <c r="BH19" s="42">
        <f t="shared" si="223"/>
        <v>28900</v>
      </c>
      <c r="BI19" s="42">
        <f t="shared" si="223"/>
        <v>29600</v>
      </c>
      <c r="BJ19" s="42">
        <f t="shared" si="223"/>
        <v>28900</v>
      </c>
      <c r="BK19" s="42">
        <f t="shared" si="223"/>
        <v>29600</v>
      </c>
      <c r="BL19" s="42">
        <f t="shared" si="223"/>
        <v>28900</v>
      </c>
      <c r="BM19" s="42">
        <f t="shared" ref="BM19:BR19" si="226">BM7+25000</f>
        <v>34600</v>
      </c>
      <c r="BN19" s="42">
        <f t="shared" si="226"/>
        <v>35500</v>
      </c>
      <c r="BO19" s="42">
        <f t="shared" si="226"/>
        <v>34600</v>
      </c>
      <c r="BP19" s="42">
        <f t="shared" si="226"/>
        <v>36000</v>
      </c>
      <c r="BQ19" s="42">
        <f t="shared" si="226"/>
        <v>37600</v>
      </c>
      <c r="BR19" s="42">
        <f t="shared" si="226"/>
        <v>36000</v>
      </c>
    </row>
    <row r="20" spans="1:70" s="53" customFormat="1" x14ac:dyDescent="0.2">
      <c r="A20" s="88">
        <f>A8</f>
        <v>2</v>
      </c>
      <c r="B20" s="42">
        <f t="shared" ref="B20" si="227">B19+1700</f>
        <v>47200</v>
      </c>
      <c r="C20" s="42">
        <f t="shared" ref="C20" si="228">C19+1700</f>
        <v>43600</v>
      </c>
      <c r="D20" s="42">
        <f t="shared" ref="D20:AJ20" si="229">D19+1700</f>
        <v>42600</v>
      </c>
      <c r="E20" s="42">
        <f t="shared" ref="E20" si="230">E19+1700</f>
        <v>42600</v>
      </c>
      <c r="F20" s="42">
        <f t="shared" si="229"/>
        <v>47200</v>
      </c>
      <c r="G20" s="42">
        <f t="shared" ref="G20:I20" si="231">G19+1700</f>
        <v>47200</v>
      </c>
      <c r="H20" s="42">
        <f t="shared" si="231"/>
        <v>45300</v>
      </c>
      <c r="I20" s="42">
        <f t="shared" si="231"/>
        <v>47200</v>
      </c>
      <c r="J20" s="42">
        <f t="shared" si="229"/>
        <v>45300</v>
      </c>
      <c r="K20" s="42">
        <f t="shared" ref="K20:L20" si="232">K19+1700</f>
        <v>45300</v>
      </c>
      <c r="L20" s="42">
        <f t="shared" si="232"/>
        <v>43600</v>
      </c>
      <c r="M20" s="42">
        <f t="shared" si="229"/>
        <v>45300</v>
      </c>
      <c r="N20" s="42">
        <f t="shared" ref="N20" si="233">N19+1700</f>
        <v>45300</v>
      </c>
      <c r="O20" s="42">
        <f t="shared" si="229"/>
        <v>43600</v>
      </c>
      <c r="P20" s="42">
        <f t="shared" ref="P20" si="234">P19+1700</f>
        <v>43600</v>
      </c>
      <c r="Q20" s="42">
        <f t="shared" si="229"/>
        <v>42600</v>
      </c>
      <c r="R20" s="42">
        <f t="shared" ref="R20:S20" si="235">R19+1700</f>
        <v>43600</v>
      </c>
      <c r="S20" s="42">
        <f t="shared" si="235"/>
        <v>48900</v>
      </c>
      <c r="T20" s="42">
        <f t="shared" si="229"/>
        <v>48900</v>
      </c>
      <c r="U20" s="42">
        <f t="shared" si="229"/>
        <v>43600</v>
      </c>
      <c r="V20" s="42">
        <f t="shared" ref="V20" si="236">V19+1700</f>
        <v>42600</v>
      </c>
      <c r="W20" s="42">
        <f t="shared" si="229"/>
        <v>45300</v>
      </c>
      <c r="X20" s="42">
        <f t="shared" si="229"/>
        <v>43600</v>
      </c>
      <c r="Y20" s="42">
        <f t="shared" ref="Y20" si="237">Y19+1700</f>
        <v>45300</v>
      </c>
      <c r="Z20" s="42">
        <f t="shared" si="229"/>
        <v>43600</v>
      </c>
      <c r="AA20" s="42">
        <f t="shared" ref="AA20" si="238">AA19+1700</f>
        <v>47200</v>
      </c>
      <c r="AB20" s="42">
        <f t="shared" si="229"/>
        <v>47200</v>
      </c>
      <c r="AC20" s="42">
        <f t="shared" si="229"/>
        <v>48900</v>
      </c>
      <c r="AD20" s="42">
        <f t="shared" ref="AD20" si="239">AD19+1700</f>
        <v>45300</v>
      </c>
      <c r="AE20" s="42">
        <f t="shared" si="229"/>
        <v>45300</v>
      </c>
      <c r="AF20" s="42">
        <f t="shared" ref="AF20:AH20" si="240">AF19+1700</f>
        <v>45300</v>
      </c>
      <c r="AG20" s="42">
        <f t="shared" ref="AG20" si="241">AG19+1700</f>
        <v>43600</v>
      </c>
      <c r="AH20" s="42">
        <f t="shared" si="240"/>
        <v>42600</v>
      </c>
      <c r="AI20" s="42">
        <f t="shared" si="229"/>
        <v>41400</v>
      </c>
      <c r="AJ20" s="42">
        <f t="shared" si="229"/>
        <v>41400</v>
      </c>
      <c r="AK20" s="42">
        <f t="shared" ref="AK20:AL20" si="242">AK19+1700</f>
        <v>40200</v>
      </c>
      <c r="AL20" s="42">
        <f t="shared" si="242"/>
        <v>39000</v>
      </c>
      <c r="AM20" s="42">
        <f t="shared" ref="AM20:AS20" si="243">AM19+1700</f>
        <v>40200</v>
      </c>
      <c r="AN20" s="42">
        <f t="shared" ref="AN20:AP20" si="244">AN19+1700</f>
        <v>40200</v>
      </c>
      <c r="AO20" s="42">
        <f t="shared" si="244"/>
        <v>39000</v>
      </c>
      <c r="AP20" s="42">
        <f t="shared" si="244"/>
        <v>42600</v>
      </c>
      <c r="AQ20" s="42">
        <f t="shared" si="243"/>
        <v>42600</v>
      </c>
      <c r="AR20" s="42">
        <f t="shared" ref="AR20" si="245">AR19+1700</f>
        <v>41400</v>
      </c>
      <c r="AS20" s="42">
        <f t="shared" si="243"/>
        <v>39000</v>
      </c>
      <c r="AT20" s="42">
        <f t="shared" ref="AT20:AV20" si="246">AT19+1700</f>
        <v>32000</v>
      </c>
      <c r="AU20" s="42">
        <f t="shared" ref="AU20" si="247">AU19+1700</f>
        <v>33200</v>
      </c>
      <c r="AV20" s="42">
        <f t="shared" si="246"/>
        <v>32000</v>
      </c>
      <c r="AW20" s="42">
        <f t="shared" ref="AW20:AY20" si="248">AW19+1700</f>
        <v>32000</v>
      </c>
      <c r="AX20" s="42">
        <f t="shared" si="248"/>
        <v>32000</v>
      </c>
      <c r="AY20" s="42">
        <f t="shared" si="248"/>
        <v>31300</v>
      </c>
      <c r="AZ20" s="42">
        <f t="shared" ref="AZ20:BA20" si="249">AZ19+1700</f>
        <v>32000</v>
      </c>
      <c r="BA20" s="42">
        <f t="shared" si="249"/>
        <v>31300</v>
      </c>
      <c r="BB20" s="42">
        <f t="shared" ref="BB20:BC20" si="250">BB19+1700</f>
        <v>32000</v>
      </c>
      <c r="BC20" s="42">
        <f t="shared" si="250"/>
        <v>31300</v>
      </c>
      <c r="BD20" s="42">
        <f t="shared" ref="BD20:BE20" si="251">BD19+1700</f>
        <v>30600</v>
      </c>
      <c r="BE20" s="42">
        <f t="shared" si="251"/>
        <v>31300</v>
      </c>
      <c r="BF20" s="42">
        <f t="shared" ref="BF20:BG20" si="252">BF19+1700</f>
        <v>30600</v>
      </c>
      <c r="BG20" s="42">
        <f t="shared" si="252"/>
        <v>31300</v>
      </c>
      <c r="BH20" s="42">
        <f t="shared" ref="BH20:BI20" si="253">BH19+1700</f>
        <v>30600</v>
      </c>
      <c r="BI20" s="42">
        <f t="shared" si="253"/>
        <v>31300</v>
      </c>
      <c r="BJ20" s="42">
        <f t="shared" ref="BJ20:BK20" si="254">BJ19+1700</f>
        <v>30600</v>
      </c>
      <c r="BK20" s="42">
        <f t="shared" si="254"/>
        <v>31300</v>
      </c>
      <c r="BL20" s="42">
        <f t="shared" ref="BL20:BM20" si="255">BL19+1700</f>
        <v>30600</v>
      </c>
      <c r="BM20" s="42">
        <f t="shared" si="255"/>
        <v>36300</v>
      </c>
      <c r="BN20" s="42">
        <f t="shared" ref="BN20:BO20" si="256">BN19+1700</f>
        <v>37200</v>
      </c>
      <c r="BO20" s="42">
        <f t="shared" si="256"/>
        <v>36300</v>
      </c>
      <c r="BP20" s="42">
        <f t="shared" ref="BP20:BQ20" si="257">BP19+1700</f>
        <v>37700</v>
      </c>
      <c r="BQ20" s="42">
        <f t="shared" si="257"/>
        <v>39300</v>
      </c>
      <c r="BR20" s="42">
        <f t="shared" ref="BR20" si="258">BR19+1700</f>
        <v>37700</v>
      </c>
    </row>
    <row r="21" spans="1:70"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row>
    <row r="22" spans="1:70" s="53" customFormat="1" x14ac:dyDescent="0.2">
      <c r="A22" s="88" t="s">
        <v>88</v>
      </c>
      <c r="B22" s="42">
        <f t="shared" ref="B22" si="259">B8+45000</f>
        <v>67200</v>
      </c>
      <c r="C22" s="42">
        <f t="shared" ref="C22" si="260">C8+45000</f>
        <v>63600</v>
      </c>
      <c r="D22" s="42">
        <f t="shared" ref="D22:AJ22" si="261">D8+45000</f>
        <v>62600</v>
      </c>
      <c r="E22" s="42">
        <f t="shared" ref="E22" si="262">E8+45000</f>
        <v>62600</v>
      </c>
      <c r="F22" s="42">
        <f t="shared" si="261"/>
        <v>67200</v>
      </c>
      <c r="G22" s="42">
        <f t="shared" ref="G22:I22" si="263">G8+45000</f>
        <v>67200</v>
      </c>
      <c r="H22" s="42">
        <f t="shared" si="263"/>
        <v>65300</v>
      </c>
      <c r="I22" s="42">
        <f t="shared" si="263"/>
        <v>67200</v>
      </c>
      <c r="J22" s="42">
        <f t="shared" si="261"/>
        <v>65300</v>
      </c>
      <c r="K22" s="42">
        <f t="shared" ref="K22:L22" si="264">K8+45000</f>
        <v>65300</v>
      </c>
      <c r="L22" s="42">
        <f t="shared" si="264"/>
        <v>63600</v>
      </c>
      <c r="M22" s="42">
        <f t="shared" si="261"/>
        <v>65300</v>
      </c>
      <c r="N22" s="42">
        <f t="shared" ref="N22" si="265">N8+45000</f>
        <v>65300</v>
      </c>
      <c r="O22" s="42">
        <f t="shared" si="261"/>
        <v>63600</v>
      </c>
      <c r="P22" s="42">
        <f t="shared" ref="P22" si="266">P8+45000</f>
        <v>63600</v>
      </c>
      <c r="Q22" s="42">
        <f t="shared" si="261"/>
        <v>62600</v>
      </c>
      <c r="R22" s="42">
        <f t="shared" ref="R22:S22" si="267">R8+45000</f>
        <v>63600</v>
      </c>
      <c r="S22" s="42">
        <f t="shared" si="267"/>
        <v>68900</v>
      </c>
      <c r="T22" s="42">
        <f t="shared" si="261"/>
        <v>68900</v>
      </c>
      <c r="U22" s="42">
        <f t="shared" si="261"/>
        <v>63600</v>
      </c>
      <c r="V22" s="42">
        <f t="shared" ref="V22" si="268">V8+45000</f>
        <v>62600</v>
      </c>
      <c r="W22" s="42">
        <f t="shared" si="261"/>
        <v>65300</v>
      </c>
      <c r="X22" s="42">
        <f t="shared" si="261"/>
        <v>63600</v>
      </c>
      <c r="Y22" s="42">
        <f t="shared" ref="Y22" si="269">Y8+45000</f>
        <v>65300</v>
      </c>
      <c r="Z22" s="42">
        <f t="shared" si="261"/>
        <v>63600</v>
      </c>
      <c r="AA22" s="42">
        <f t="shared" ref="AA22" si="270">AA8+45000</f>
        <v>67200</v>
      </c>
      <c r="AB22" s="42">
        <f t="shared" si="261"/>
        <v>67200</v>
      </c>
      <c r="AC22" s="42">
        <f t="shared" si="261"/>
        <v>68900</v>
      </c>
      <c r="AD22" s="42">
        <f t="shared" ref="AD22" si="271">AD8+45000</f>
        <v>65300</v>
      </c>
      <c r="AE22" s="42">
        <f t="shared" si="261"/>
        <v>65300</v>
      </c>
      <c r="AF22" s="42">
        <f t="shared" ref="AF22:AH22" si="272">AF8+45000</f>
        <v>65300</v>
      </c>
      <c r="AG22" s="42">
        <f t="shared" ref="AG22" si="273">AG8+45000</f>
        <v>63600</v>
      </c>
      <c r="AH22" s="42">
        <f t="shared" si="272"/>
        <v>62600</v>
      </c>
      <c r="AI22" s="42">
        <f t="shared" si="261"/>
        <v>61400</v>
      </c>
      <c r="AJ22" s="42">
        <f t="shared" si="261"/>
        <v>61400</v>
      </c>
      <c r="AK22" s="42">
        <f t="shared" ref="AK22:AL22" si="274">AK8+45000</f>
        <v>60200</v>
      </c>
      <c r="AL22" s="42">
        <f t="shared" si="274"/>
        <v>59000</v>
      </c>
      <c r="AM22" s="42">
        <f t="shared" ref="AM22:AS22" si="275">AM8+45000</f>
        <v>60200</v>
      </c>
      <c r="AN22" s="42">
        <f t="shared" ref="AN22:AP22" si="276">AN8+45000</f>
        <v>60200</v>
      </c>
      <c r="AO22" s="42">
        <f t="shared" si="276"/>
        <v>59000</v>
      </c>
      <c r="AP22" s="42">
        <f t="shared" si="276"/>
        <v>62600</v>
      </c>
      <c r="AQ22" s="42">
        <f t="shared" si="275"/>
        <v>62600</v>
      </c>
      <c r="AR22" s="42">
        <f t="shared" ref="AR22" si="277">AR8+45000</f>
        <v>61400</v>
      </c>
      <c r="AS22" s="42">
        <f t="shared" si="275"/>
        <v>59000</v>
      </c>
      <c r="AT22" s="42">
        <f t="shared" ref="AT22:AV22" si="278">AT8+45000</f>
        <v>57000</v>
      </c>
      <c r="AU22" s="42">
        <f t="shared" ref="AU22" si="279">AU8+45000</f>
        <v>58200</v>
      </c>
      <c r="AV22" s="42">
        <f t="shared" si="278"/>
        <v>57000</v>
      </c>
      <c r="AW22" s="42">
        <f t="shared" ref="AW22:AY22" si="280">AW8+45000</f>
        <v>57000</v>
      </c>
      <c r="AX22" s="42">
        <f t="shared" si="280"/>
        <v>57000</v>
      </c>
      <c r="AY22" s="42">
        <f t="shared" si="280"/>
        <v>56300</v>
      </c>
      <c r="AZ22" s="42">
        <f t="shared" ref="AZ22:BA22" si="281">AZ8+45000</f>
        <v>57000</v>
      </c>
      <c r="BA22" s="42">
        <f t="shared" si="281"/>
        <v>56300</v>
      </c>
      <c r="BB22" s="42">
        <f t="shared" ref="BB22:BC22" si="282">BB8+45000</f>
        <v>57000</v>
      </c>
      <c r="BC22" s="42">
        <f t="shared" si="282"/>
        <v>56300</v>
      </c>
      <c r="BD22" s="42">
        <f t="shared" ref="BD22:BE22" si="283">BD8+45000</f>
        <v>55600</v>
      </c>
      <c r="BE22" s="42">
        <f t="shared" si="283"/>
        <v>56300</v>
      </c>
      <c r="BF22" s="42">
        <f t="shared" ref="BF22:BG22" si="284">BF8+45000</f>
        <v>55600</v>
      </c>
      <c r="BG22" s="42">
        <f t="shared" si="284"/>
        <v>56300</v>
      </c>
      <c r="BH22" s="42">
        <f t="shared" ref="BH22:BI22" si="285">BH8+45000</f>
        <v>55600</v>
      </c>
      <c r="BI22" s="42">
        <f t="shared" si="285"/>
        <v>56300</v>
      </c>
      <c r="BJ22" s="42">
        <f t="shared" ref="BJ22:BK22" si="286">BJ8+45000</f>
        <v>55600</v>
      </c>
      <c r="BK22" s="42">
        <f t="shared" si="286"/>
        <v>56300</v>
      </c>
      <c r="BL22" s="42">
        <f t="shared" ref="BL22" si="287">BL8+45000</f>
        <v>55600</v>
      </c>
      <c r="BM22" s="42">
        <f t="shared" ref="BM22:BR22" si="288">BM8+55000</f>
        <v>66300</v>
      </c>
      <c r="BN22" s="42">
        <f t="shared" si="288"/>
        <v>67200</v>
      </c>
      <c r="BO22" s="42">
        <f t="shared" si="288"/>
        <v>66300</v>
      </c>
      <c r="BP22" s="42">
        <f t="shared" si="288"/>
        <v>67700</v>
      </c>
      <c r="BQ22" s="42">
        <f t="shared" si="288"/>
        <v>69300</v>
      </c>
      <c r="BR22" s="42">
        <f t="shared" si="288"/>
        <v>67700</v>
      </c>
    </row>
    <row r="23" spans="1:70" s="53" customFormat="1" ht="24" x14ac:dyDescent="0.2">
      <c r="A23" s="178" t="s">
        <v>223</v>
      </c>
    </row>
    <row r="24" spans="1:70" s="50" customFormat="1" ht="12.75" hidden="1" thickBot="1" x14ac:dyDescent="0.25">
      <c r="A24" s="163" t="s">
        <v>182</v>
      </c>
    </row>
    <row r="25" spans="1:70" s="50" customFormat="1" ht="25.5" hidden="1" x14ac:dyDescent="0.2">
      <c r="A25" s="161" t="s">
        <v>181</v>
      </c>
    </row>
    <row r="26" spans="1:70" s="50" customFormat="1" hidden="1" x14ac:dyDescent="0.2">
      <c r="A26" s="48"/>
    </row>
    <row r="27" spans="1:70" s="50" customFormat="1" ht="24" hidden="1" x14ac:dyDescent="0.2">
      <c r="A27" s="164" t="s">
        <v>183</v>
      </c>
    </row>
    <row r="28" spans="1:70" ht="9.6" hidden="1" customHeight="1" x14ac:dyDescent="0.2">
      <c r="A28" s="162" t="s">
        <v>184</v>
      </c>
    </row>
    <row r="29" spans="1:70" hidden="1" x14ac:dyDescent="0.2">
      <c r="A29" s="164" t="s">
        <v>185</v>
      </c>
    </row>
    <row r="31" spans="1:70" x14ac:dyDescent="0.2">
      <c r="A31" s="45"/>
    </row>
    <row r="32" spans="1:70"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thickBot="1" x14ac:dyDescent="0.25">
      <c r="A38" s="159" t="s">
        <v>162</v>
      </c>
    </row>
    <row r="39" spans="1:1" ht="11.45" customHeight="1" thickBot="1" x14ac:dyDescent="0.25">
      <c r="A39" s="99" t="s">
        <v>70</v>
      </c>
    </row>
    <row r="40" spans="1:1" ht="171" customHeight="1" thickBot="1" x14ac:dyDescent="0.25">
      <c r="A40" s="167" t="s">
        <v>289</v>
      </c>
    </row>
    <row r="42" spans="1:1" ht="188.45" customHeight="1" x14ac:dyDescent="0.2">
      <c r="A42" s="171"/>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11" t="s">
        <v>82</v>
      </c>
    </row>
    <row r="2" spans="1:3" s="51" customFormat="1" x14ac:dyDescent="0.2">
      <c r="A2" s="211"/>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3" t="s">
        <v>182</v>
      </c>
    </row>
    <row r="39" spans="1:3" s="50" customFormat="1" ht="12.75" hidden="1" x14ac:dyDescent="0.2">
      <c r="A39" s="161" t="s">
        <v>181</v>
      </c>
    </row>
    <row r="40" spans="1:3" s="50" customFormat="1" hidden="1" x14ac:dyDescent="0.2">
      <c r="A40" s="48"/>
    </row>
    <row r="41" spans="1:3" s="50" customFormat="1" hidden="1" x14ac:dyDescent="0.2">
      <c r="A41" s="164" t="s">
        <v>183</v>
      </c>
    </row>
    <row r="42" spans="1:3" ht="25.5" hidden="1" x14ac:dyDescent="0.2">
      <c r="A42" s="162" t="s">
        <v>184</v>
      </c>
    </row>
    <row r="43" spans="1:3" hidden="1" x14ac:dyDescent="0.2">
      <c r="A43" s="164" t="s">
        <v>185</v>
      </c>
    </row>
    <row r="44" spans="1:3" x14ac:dyDescent="0.2">
      <c r="A44" s="165"/>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2" t="s">
        <v>198</v>
      </c>
    </row>
    <row r="58" spans="1:1" x14ac:dyDescent="0.2">
      <c r="A58" s="173"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activeCell="H8" sqref="H8"/>
    </sheetView>
  </sheetViews>
  <sheetFormatPr defaultColWidth="9" defaultRowHeight="12" x14ac:dyDescent="0.2"/>
  <cols>
    <col min="1" max="1" width="84.5703125" style="48" customWidth="1"/>
    <col min="2" max="16384" width="9" style="48"/>
  </cols>
  <sheetData>
    <row r="1" spans="1:9" s="51" customFormat="1" ht="12" customHeight="1" x14ac:dyDescent="0.2">
      <c r="A1" s="211" t="s">
        <v>82</v>
      </c>
    </row>
    <row r="2" spans="1:9" s="51" customFormat="1" ht="12" customHeight="1" x14ac:dyDescent="0.2">
      <c r="A2" s="211"/>
    </row>
    <row r="3" spans="1:9" s="53" customFormat="1" x14ac:dyDescent="0.2">
      <c r="A3" s="89"/>
    </row>
    <row r="4" spans="1:9" ht="18" customHeight="1" x14ac:dyDescent="0.2">
      <c r="A4" s="111" t="s">
        <v>180</v>
      </c>
      <c r="B4" s="92">
        <f>'C завтраками| Bed and breakfast'!AL4</f>
        <v>45897</v>
      </c>
      <c r="C4" s="92">
        <f>'C завтраками| Bed and breakfast'!AM4</f>
        <v>45901</v>
      </c>
      <c r="D4" s="92">
        <f>'C завтраками| Bed and breakfast'!AN4</f>
        <v>45905</v>
      </c>
      <c r="E4" s="92">
        <f>'C завтраками| Bed and breakfast'!AO4</f>
        <v>45907</v>
      </c>
      <c r="F4" s="92">
        <f>'C завтраками| Bed and breakfast'!AP4</f>
        <v>45908</v>
      </c>
      <c r="G4" s="92">
        <f>'C завтраками| Bed and breakfast'!AQ4</f>
        <v>45911</v>
      </c>
      <c r="H4" s="92">
        <f>'C завтраками| Bed and breakfast'!AR4</f>
        <v>45912</v>
      </c>
      <c r="I4" s="92">
        <f>'C завтраками| Bed and breakfast'!AS4</f>
        <v>45921</v>
      </c>
    </row>
    <row r="5" spans="1:9" ht="20.25" customHeight="1" x14ac:dyDescent="0.2">
      <c r="A5" s="90" t="s">
        <v>64</v>
      </c>
      <c r="B5" s="92">
        <f>'C завтраками| Bed and breakfast'!AL5</f>
        <v>45900</v>
      </c>
      <c r="C5" s="92">
        <f>'C завтраками| Bed and breakfast'!AM5</f>
        <v>45904</v>
      </c>
      <c r="D5" s="92">
        <f>'C завтраками| Bed and breakfast'!AN5</f>
        <v>45906</v>
      </c>
      <c r="E5" s="92">
        <f>'C завтраками| Bed and breakfast'!AO5</f>
        <v>45907</v>
      </c>
      <c r="F5" s="92">
        <f>'C завтраками| Bed and breakfast'!AP5</f>
        <v>45910</v>
      </c>
      <c r="G5" s="92">
        <f>'C завтраками| Bed and breakfast'!AQ5</f>
        <v>45911</v>
      </c>
      <c r="H5" s="92">
        <f>'C завтраками| Bed and breakfast'!AR5</f>
        <v>45920</v>
      </c>
      <c r="I5" s="92">
        <f>'C завтраками| Bed and breakfast'!AS5</f>
        <v>45930</v>
      </c>
    </row>
    <row r="6" spans="1:9" s="44" customFormat="1" x14ac:dyDescent="0.2">
      <c r="A6" s="42" t="s">
        <v>83</v>
      </c>
      <c r="B6" s="87"/>
      <c r="C6" s="87"/>
      <c r="D6" s="87"/>
      <c r="E6" s="87"/>
      <c r="F6" s="87"/>
      <c r="G6" s="87"/>
      <c r="H6" s="87"/>
      <c r="I6" s="87"/>
    </row>
    <row r="7" spans="1:9" s="50" customFormat="1" x14ac:dyDescent="0.2">
      <c r="A7" s="88">
        <v>1</v>
      </c>
      <c r="B7" s="94">
        <f>'C завтраками| Bed and breakfast'!AL7</f>
        <v>12300</v>
      </c>
      <c r="C7" s="94">
        <f>'C завтраками| Bed and breakfast'!AM7</f>
        <v>13500</v>
      </c>
      <c r="D7" s="94">
        <f>'C завтраками| Bed and breakfast'!AN7</f>
        <v>13500</v>
      </c>
      <c r="E7" s="94">
        <f>'C завтраками| Bed and breakfast'!AO7</f>
        <v>12300</v>
      </c>
      <c r="F7" s="94">
        <f>'C завтраками| Bed and breakfast'!AP7</f>
        <v>15900</v>
      </c>
      <c r="G7" s="94">
        <f>'C завтраками| Bed and breakfast'!AQ7</f>
        <v>15900</v>
      </c>
      <c r="H7" s="94">
        <f>'C завтраками| Bed and breakfast'!AR7</f>
        <v>14700</v>
      </c>
      <c r="I7" s="94">
        <f>'C завтраками| Bed and breakfast'!AS7</f>
        <v>12300</v>
      </c>
    </row>
    <row r="8" spans="1:9" s="50" customFormat="1" x14ac:dyDescent="0.2">
      <c r="A8" s="88">
        <v>2</v>
      </c>
      <c r="B8" s="94">
        <f>'C завтраками| Bed and breakfast'!AL8</f>
        <v>14000</v>
      </c>
      <c r="C8" s="94">
        <f>'C завтраками| Bed and breakfast'!AM8</f>
        <v>15200</v>
      </c>
      <c r="D8" s="94">
        <f>'C завтраками| Bed and breakfast'!AN8</f>
        <v>15200</v>
      </c>
      <c r="E8" s="94">
        <f>'C завтраками| Bed and breakfast'!AO8</f>
        <v>14000</v>
      </c>
      <c r="F8" s="94">
        <f>'C завтраками| Bed and breakfast'!AP8</f>
        <v>17600</v>
      </c>
      <c r="G8" s="94">
        <f>'C завтраками| Bed and breakfast'!AQ8</f>
        <v>17600</v>
      </c>
      <c r="H8" s="94">
        <f>'C завтраками| Bed and breakfast'!AR8</f>
        <v>16400</v>
      </c>
      <c r="I8" s="94">
        <f>'C завтраками| Bed and breakfast'!AS8</f>
        <v>14000</v>
      </c>
    </row>
    <row r="9" spans="1:9" s="50" customFormat="1" x14ac:dyDescent="0.2">
      <c r="A9" s="42" t="s">
        <v>234</v>
      </c>
      <c r="B9" s="94"/>
      <c r="C9" s="94"/>
      <c r="D9" s="94"/>
      <c r="E9" s="94"/>
      <c r="F9" s="94"/>
      <c r="G9" s="94"/>
      <c r="H9" s="94"/>
      <c r="I9" s="94"/>
    </row>
    <row r="10" spans="1:9" s="50" customFormat="1" x14ac:dyDescent="0.2">
      <c r="A10" s="180">
        <v>1</v>
      </c>
      <c r="B10" s="94">
        <f>'C завтраками| Bed and breakfast'!AL10</f>
        <v>14300</v>
      </c>
      <c r="C10" s="94">
        <f>'C завтраками| Bed and breakfast'!AM10</f>
        <v>15500</v>
      </c>
      <c r="D10" s="94">
        <f>'C завтраками| Bed and breakfast'!AN10</f>
        <v>15500</v>
      </c>
      <c r="E10" s="94">
        <f>'C завтраками| Bed and breakfast'!AO10</f>
        <v>14300</v>
      </c>
      <c r="F10" s="94">
        <f>'C завтраками| Bed and breakfast'!AP10</f>
        <v>17900</v>
      </c>
      <c r="G10" s="94">
        <f>'C завтраками| Bed and breakfast'!AQ10</f>
        <v>17900</v>
      </c>
      <c r="H10" s="94">
        <f>'C завтраками| Bed and breakfast'!AR10</f>
        <v>16700</v>
      </c>
      <c r="I10" s="94">
        <f>'C завтраками| Bed and breakfast'!AS10</f>
        <v>14300</v>
      </c>
    </row>
    <row r="11" spans="1:9" s="50" customFormat="1" x14ac:dyDescent="0.2">
      <c r="A11" s="180">
        <v>2</v>
      </c>
      <c r="B11" s="94">
        <f>'C завтраками| Bed and breakfast'!AL11</f>
        <v>16000</v>
      </c>
      <c r="C11" s="94">
        <f>'C завтраками| Bed and breakfast'!AM11</f>
        <v>17200</v>
      </c>
      <c r="D11" s="94">
        <f>'C завтраками| Bed and breakfast'!AN11</f>
        <v>17200</v>
      </c>
      <c r="E11" s="94">
        <f>'C завтраками| Bed and breakfast'!AO11</f>
        <v>16000</v>
      </c>
      <c r="F11" s="94">
        <f>'C завтраками| Bed and breakfast'!AP11</f>
        <v>19600</v>
      </c>
      <c r="G11" s="94">
        <f>'C завтраками| Bed and breakfast'!AQ11</f>
        <v>19600</v>
      </c>
      <c r="H11" s="94">
        <f>'C завтраками| Bed and breakfast'!AR11</f>
        <v>18400</v>
      </c>
      <c r="I11" s="94">
        <f>'C завтраками| Bed and breakfast'!AS11</f>
        <v>16000</v>
      </c>
    </row>
    <row r="12" spans="1:9" s="50" customFormat="1" x14ac:dyDescent="0.2">
      <c r="A12" s="42" t="s">
        <v>84</v>
      </c>
      <c r="B12" s="94"/>
      <c r="C12" s="94"/>
      <c r="D12" s="94"/>
      <c r="E12" s="94"/>
      <c r="F12" s="94"/>
      <c r="G12" s="94"/>
      <c r="H12" s="94"/>
      <c r="I12" s="94"/>
    </row>
    <row r="13" spans="1:9" s="50" customFormat="1" x14ac:dyDescent="0.2">
      <c r="A13" s="88">
        <f>A7</f>
        <v>1</v>
      </c>
      <c r="B13" s="94">
        <f>'C завтраками| Bed and breakfast'!AL13</f>
        <v>15300</v>
      </c>
      <c r="C13" s="94">
        <f>'C завтраками| Bed and breakfast'!AM13</f>
        <v>16500</v>
      </c>
      <c r="D13" s="94">
        <f>'C завтраками| Bed and breakfast'!AN13</f>
        <v>16500</v>
      </c>
      <c r="E13" s="94">
        <f>'C завтраками| Bed and breakfast'!AO13</f>
        <v>15300</v>
      </c>
      <c r="F13" s="94">
        <f>'C завтраками| Bed and breakfast'!AP13</f>
        <v>18900</v>
      </c>
      <c r="G13" s="94">
        <f>'C завтраками| Bed and breakfast'!AQ13</f>
        <v>18900</v>
      </c>
      <c r="H13" s="94">
        <f>'C завтраками| Bed and breakfast'!AR13</f>
        <v>17700</v>
      </c>
      <c r="I13" s="94">
        <f>'C завтраками| Bed and breakfast'!AS13</f>
        <v>15300</v>
      </c>
    </row>
    <row r="14" spans="1:9" s="50" customFormat="1" x14ac:dyDescent="0.2">
      <c r="A14" s="88">
        <f>A8</f>
        <v>2</v>
      </c>
      <c r="B14" s="94">
        <f>'C завтраками| Bed and breakfast'!AL14</f>
        <v>17000</v>
      </c>
      <c r="C14" s="94">
        <f>'C завтраками| Bed and breakfast'!AM14</f>
        <v>18200</v>
      </c>
      <c r="D14" s="94">
        <f>'C завтраками| Bed and breakfast'!AN14</f>
        <v>18200</v>
      </c>
      <c r="E14" s="94">
        <f>'C завтраками| Bed and breakfast'!AO14</f>
        <v>17000</v>
      </c>
      <c r="F14" s="94">
        <f>'C завтраками| Bed and breakfast'!AP14</f>
        <v>20600</v>
      </c>
      <c r="G14" s="94">
        <f>'C завтраками| Bed and breakfast'!AQ14</f>
        <v>20600</v>
      </c>
      <c r="H14" s="94">
        <f>'C завтраками| Bed and breakfast'!AR14</f>
        <v>19400</v>
      </c>
      <c r="I14" s="94">
        <f>'C завтраками| Bed and breakfast'!AS14</f>
        <v>17000</v>
      </c>
    </row>
    <row r="15" spans="1:9" s="50" customFormat="1" x14ac:dyDescent="0.2">
      <c r="A15" s="42" t="s">
        <v>85</v>
      </c>
      <c r="B15" s="94"/>
      <c r="C15" s="94"/>
      <c r="D15" s="94"/>
      <c r="E15" s="94"/>
      <c r="F15" s="94"/>
      <c r="G15" s="94"/>
      <c r="H15" s="94"/>
      <c r="I15" s="94"/>
    </row>
    <row r="16" spans="1:9" s="50" customFormat="1" x14ac:dyDescent="0.2">
      <c r="A16" s="88">
        <f>A7</f>
        <v>1</v>
      </c>
      <c r="B16" s="94">
        <f>'C завтраками| Bed and breakfast'!AL16</f>
        <v>17000</v>
      </c>
      <c r="C16" s="94">
        <f>'C завтраками| Bed and breakfast'!AM16</f>
        <v>18200</v>
      </c>
      <c r="D16" s="94">
        <f>'C завтраками| Bed and breakfast'!AN16</f>
        <v>18200</v>
      </c>
      <c r="E16" s="94">
        <f>'C завтраками| Bed and breakfast'!AO16</f>
        <v>17000</v>
      </c>
      <c r="F16" s="94">
        <f>'C завтраками| Bed and breakfast'!AP16</f>
        <v>20600</v>
      </c>
      <c r="G16" s="94">
        <f>'C завтраками| Bed and breakfast'!AQ16</f>
        <v>20600</v>
      </c>
      <c r="H16" s="94">
        <f>'C завтраками| Bed and breakfast'!AR16</f>
        <v>19400</v>
      </c>
      <c r="I16" s="94">
        <f>'C завтраками| Bed and breakfast'!AS16</f>
        <v>17000</v>
      </c>
    </row>
    <row r="17" spans="1:9" s="50" customFormat="1" x14ac:dyDescent="0.2">
      <c r="A17" s="88">
        <f>A8</f>
        <v>2</v>
      </c>
      <c r="B17" s="94">
        <f>'C завтраками| Bed and breakfast'!AL17</f>
        <v>18700</v>
      </c>
      <c r="C17" s="94">
        <f>'C завтраками| Bed and breakfast'!AM17</f>
        <v>19900</v>
      </c>
      <c r="D17" s="94">
        <f>'C завтраками| Bed and breakfast'!AN17</f>
        <v>19900</v>
      </c>
      <c r="E17" s="94">
        <f>'C завтраками| Bed and breakfast'!AO17</f>
        <v>18700</v>
      </c>
      <c r="F17" s="94">
        <f>'C завтраками| Bed and breakfast'!AP17</f>
        <v>22300</v>
      </c>
      <c r="G17" s="94">
        <f>'C завтраками| Bed and breakfast'!AQ17</f>
        <v>22300</v>
      </c>
      <c r="H17" s="94">
        <f>'C завтраками| Bed and breakfast'!AR17</f>
        <v>21100</v>
      </c>
      <c r="I17" s="94">
        <f>'C завтраками| Bed and breakfast'!AS17</f>
        <v>18700</v>
      </c>
    </row>
    <row r="18" spans="1:9" s="50" customFormat="1" x14ac:dyDescent="0.2">
      <c r="A18" s="42" t="s">
        <v>86</v>
      </c>
      <c r="B18" s="94"/>
      <c r="C18" s="94"/>
      <c r="D18" s="94"/>
      <c r="E18" s="94"/>
      <c r="F18" s="94"/>
      <c r="G18" s="94"/>
      <c r="H18" s="94"/>
      <c r="I18" s="94"/>
    </row>
    <row r="19" spans="1:9" s="50" customFormat="1" x14ac:dyDescent="0.2">
      <c r="A19" s="88">
        <f>A7</f>
        <v>1</v>
      </c>
      <c r="B19" s="94">
        <f>'C завтраками| Bed and breakfast'!AL19</f>
        <v>37300</v>
      </c>
      <c r="C19" s="94">
        <f>'C завтраками| Bed and breakfast'!AM19</f>
        <v>38500</v>
      </c>
      <c r="D19" s="94">
        <f>'C завтраками| Bed and breakfast'!AN19</f>
        <v>38500</v>
      </c>
      <c r="E19" s="94">
        <f>'C завтраками| Bed and breakfast'!AO19</f>
        <v>37300</v>
      </c>
      <c r="F19" s="94">
        <f>'C завтраками| Bed and breakfast'!AP19</f>
        <v>40900</v>
      </c>
      <c r="G19" s="94">
        <f>'C завтраками| Bed and breakfast'!AQ19</f>
        <v>40900</v>
      </c>
      <c r="H19" s="94">
        <f>'C завтраками| Bed and breakfast'!AR19</f>
        <v>39700</v>
      </c>
      <c r="I19" s="94">
        <f>'C завтраками| Bed and breakfast'!AS19</f>
        <v>37300</v>
      </c>
    </row>
    <row r="20" spans="1:9" s="50" customFormat="1" x14ac:dyDescent="0.2">
      <c r="A20" s="88">
        <f>A8</f>
        <v>2</v>
      </c>
      <c r="B20" s="94">
        <f>'C завтраками| Bed and breakfast'!AL20</f>
        <v>39000</v>
      </c>
      <c r="C20" s="94">
        <f>'C завтраками| Bed and breakfast'!AM20</f>
        <v>40200</v>
      </c>
      <c r="D20" s="94">
        <f>'C завтраками| Bed and breakfast'!AN20</f>
        <v>40200</v>
      </c>
      <c r="E20" s="94">
        <f>'C завтраками| Bed and breakfast'!AO20</f>
        <v>39000</v>
      </c>
      <c r="F20" s="94">
        <f>'C завтраками| Bed and breakfast'!AP20</f>
        <v>42600</v>
      </c>
      <c r="G20" s="94">
        <f>'C завтраками| Bed and breakfast'!AQ20</f>
        <v>42600</v>
      </c>
      <c r="H20" s="94">
        <f>'C завтраками| Bed and breakfast'!AR20</f>
        <v>41400</v>
      </c>
      <c r="I20" s="94">
        <f>'C завтраками| Bed and breakfast'!AS20</f>
        <v>39000</v>
      </c>
    </row>
    <row r="21" spans="1:9" s="50" customFormat="1" x14ac:dyDescent="0.2">
      <c r="A21" s="42" t="s">
        <v>87</v>
      </c>
      <c r="B21" s="94"/>
      <c r="C21" s="94"/>
      <c r="D21" s="94"/>
      <c r="E21" s="94"/>
      <c r="F21" s="94"/>
      <c r="G21" s="94"/>
      <c r="H21" s="94"/>
      <c r="I21" s="94"/>
    </row>
    <row r="22" spans="1:9" s="50" customFormat="1" x14ac:dyDescent="0.2">
      <c r="A22" s="88" t="s">
        <v>88</v>
      </c>
      <c r="B22" s="94">
        <f>'C завтраками| Bed and breakfast'!AL22</f>
        <v>59000</v>
      </c>
      <c r="C22" s="94">
        <f>'C завтраками| Bed and breakfast'!AM22</f>
        <v>60200</v>
      </c>
      <c r="D22" s="94">
        <f>'C завтраками| Bed and breakfast'!AN22</f>
        <v>60200</v>
      </c>
      <c r="E22" s="94">
        <f>'C завтраками| Bed and breakfast'!AO22</f>
        <v>59000</v>
      </c>
      <c r="F22" s="94">
        <f>'C завтраками| Bed and breakfast'!AP22</f>
        <v>62600</v>
      </c>
      <c r="G22" s="94">
        <f>'C завтраками| Bed and breakfast'!AQ22</f>
        <v>62600</v>
      </c>
      <c r="H22" s="94">
        <f>'C завтраками| Bed and breakfast'!AR22</f>
        <v>61400</v>
      </c>
      <c r="I22" s="94">
        <f>'C завтраками| Bed and breakfast'!AS22</f>
        <v>59000</v>
      </c>
    </row>
    <row r="23" spans="1:9" s="50" customFormat="1" x14ac:dyDescent="0.2">
      <c r="A23" s="100"/>
    </row>
    <row r="24" spans="1:9" ht="18" customHeight="1" x14ac:dyDescent="0.2">
      <c r="A24" s="111" t="s">
        <v>100</v>
      </c>
      <c r="B24" s="92">
        <f>B4</f>
        <v>45897</v>
      </c>
      <c r="C24" s="92">
        <f t="shared" ref="C24:H24" si="0">C4</f>
        <v>45901</v>
      </c>
      <c r="D24" s="92">
        <f t="shared" si="0"/>
        <v>45905</v>
      </c>
      <c r="E24" s="92">
        <f t="shared" si="0"/>
        <v>45907</v>
      </c>
      <c r="F24" s="92">
        <f t="shared" si="0"/>
        <v>45908</v>
      </c>
      <c r="G24" s="92">
        <f t="shared" si="0"/>
        <v>45911</v>
      </c>
      <c r="H24" s="92">
        <f t="shared" si="0"/>
        <v>45912</v>
      </c>
      <c r="I24" s="92">
        <f>I4</f>
        <v>45921</v>
      </c>
    </row>
    <row r="25" spans="1:9" ht="20.25" customHeight="1" x14ac:dyDescent="0.2">
      <c r="A25" s="90" t="s">
        <v>64</v>
      </c>
      <c r="B25" s="92">
        <f>B5</f>
        <v>45900</v>
      </c>
      <c r="C25" s="92">
        <f t="shared" ref="C25:H25" si="1">C5</f>
        <v>45904</v>
      </c>
      <c r="D25" s="92">
        <f t="shared" si="1"/>
        <v>45906</v>
      </c>
      <c r="E25" s="92">
        <f t="shared" si="1"/>
        <v>45907</v>
      </c>
      <c r="F25" s="92">
        <f t="shared" si="1"/>
        <v>45910</v>
      </c>
      <c r="G25" s="92">
        <f t="shared" si="1"/>
        <v>45911</v>
      </c>
      <c r="H25" s="92">
        <f t="shared" si="1"/>
        <v>45920</v>
      </c>
      <c r="I25" s="92">
        <f>I5</f>
        <v>45930</v>
      </c>
    </row>
    <row r="26" spans="1:9" s="44" customFormat="1" x14ac:dyDescent="0.2">
      <c r="A26" s="42" t="s">
        <v>83</v>
      </c>
      <c r="B26" s="87"/>
      <c r="C26" s="87"/>
      <c r="D26" s="87"/>
      <c r="E26" s="87"/>
      <c r="F26" s="87"/>
      <c r="G26" s="87"/>
      <c r="H26" s="87"/>
      <c r="I26" s="87"/>
    </row>
    <row r="27" spans="1:9" s="50" customFormat="1" x14ac:dyDescent="0.2">
      <c r="A27" s="88">
        <v>1</v>
      </c>
      <c r="B27" s="94">
        <f>ROUND(B7*0.75,)</f>
        <v>9225</v>
      </c>
      <c r="C27" s="94">
        <f t="shared" ref="C27:H27" si="2">ROUND(C7*0.75,)</f>
        <v>10125</v>
      </c>
      <c r="D27" s="94">
        <f t="shared" si="2"/>
        <v>10125</v>
      </c>
      <c r="E27" s="94">
        <f t="shared" si="2"/>
        <v>9225</v>
      </c>
      <c r="F27" s="94">
        <f t="shared" si="2"/>
        <v>11925</v>
      </c>
      <c r="G27" s="94">
        <f t="shared" si="2"/>
        <v>11925</v>
      </c>
      <c r="H27" s="94">
        <f t="shared" si="2"/>
        <v>11025</v>
      </c>
      <c r="I27" s="94">
        <f>ROUND(I7*0.75,)</f>
        <v>9225</v>
      </c>
    </row>
    <row r="28" spans="1:9" s="50" customFormat="1" x14ac:dyDescent="0.2">
      <c r="A28" s="88">
        <v>2</v>
      </c>
      <c r="B28" s="94">
        <f>ROUND(B8*0.75,)</f>
        <v>10500</v>
      </c>
      <c r="C28" s="94">
        <f t="shared" ref="C28:H28" si="3">ROUND(C8*0.75,)</f>
        <v>11400</v>
      </c>
      <c r="D28" s="94">
        <f t="shared" si="3"/>
        <v>11400</v>
      </c>
      <c r="E28" s="94">
        <f t="shared" si="3"/>
        <v>10500</v>
      </c>
      <c r="F28" s="94">
        <f t="shared" si="3"/>
        <v>13200</v>
      </c>
      <c r="G28" s="94">
        <f t="shared" si="3"/>
        <v>13200</v>
      </c>
      <c r="H28" s="94">
        <f t="shared" si="3"/>
        <v>12300</v>
      </c>
      <c r="I28" s="94">
        <f>ROUND(I8*0.75,)</f>
        <v>10500</v>
      </c>
    </row>
    <row r="29" spans="1:9" s="50" customFormat="1" x14ac:dyDescent="0.2">
      <c r="A29" s="42" t="s">
        <v>234</v>
      </c>
      <c r="B29" s="94"/>
      <c r="C29" s="94"/>
      <c r="D29" s="94"/>
      <c r="E29" s="94"/>
      <c r="F29" s="94"/>
      <c r="G29" s="94"/>
      <c r="H29" s="94"/>
      <c r="I29" s="94"/>
    </row>
    <row r="30" spans="1:9" s="50" customFormat="1" x14ac:dyDescent="0.2">
      <c r="A30" s="180">
        <v>1</v>
      </c>
      <c r="B30" s="94">
        <f>ROUND(B10*0.75,)</f>
        <v>10725</v>
      </c>
      <c r="C30" s="94">
        <f t="shared" ref="C30:H30" si="4">ROUND(C10*0.75,)</f>
        <v>11625</v>
      </c>
      <c r="D30" s="94">
        <f t="shared" si="4"/>
        <v>11625</v>
      </c>
      <c r="E30" s="94">
        <f t="shared" si="4"/>
        <v>10725</v>
      </c>
      <c r="F30" s="94">
        <f t="shared" si="4"/>
        <v>13425</v>
      </c>
      <c r="G30" s="94">
        <f t="shared" si="4"/>
        <v>13425</v>
      </c>
      <c r="H30" s="94">
        <f t="shared" si="4"/>
        <v>12525</v>
      </c>
      <c r="I30" s="94">
        <f>ROUND(I10*0.75,)</f>
        <v>10725</v>
      </c>
    </row>
    <row r="31" spans="1:9" s="50" customFormat="1" x14ac:dyDescent="0.2">
      <c r="A31" s="180">
        <v>2</v>
      </c>
      <c r="B31" s="94">
        <f>ROUND(B11*0.75,)</f>
        <v>12000</v>
      </c>
      <c r="C31" s="94">
        <f t="shared" ref="C31:H31" si="5">ROUND(C11*0.75,)</f>
        <v>12900</v>
      </c>
      <c r="D31" s="94">
        <f t="shared" si="5"/>
        <v>12900</v>
      </c>
      <c r="E31" s="94">
        <f t="shared" si="5"/>
        <v>12000</v>
      </c>
      <c r="F31" s="94">
        <f t="shared" si="5"/>
        <v>14700</v>
      </c>
      <c r="G31" s="94">
        <f t="shared" si="5"/>
        <v>14700</v>
      </c>
      <c r="H31" s="94">
        <f t="shared" si="5"/>
        <v>13800</v>
      </c>
      <c r="I31" s="94">
        <f>ROUND(I11*0.75,)</f>
        <v>12000</v>
      </c>
    </row>
    <row r="32" spans="1:9" s="50" customFormat="1" x14ac:dyDescent="0.2">
      <c r="A32" s="42" t="s">
        <v>84</v>
      </c>
      <c r="B32" s="94"/>
      <c r="C32" s="94"/>
      <c r="D32" s="94"/>
      <c r="E32" s="94"/>
      <c r="F32" s="94"/>
      <c r="G32" s="94"/>
      <c r="H32" s="94"/>
      <c r="I32" s="94"/>
    </row>
    <row r="33" spans="1:9" s="50" customFormat="1" x14ac:dyDescent="0.2">
      <c r="A33" s="88">
        <f>A27</f>
        <v>1</v>
      </c>
      <c r="B33" s="94">
        <f>ROUND(B13*0.75,)</f>
        <v>11475</v>
      </c>
      <c r="C33" s="94">
        <f t="shared" ref="C33:H33" si="6">ROUND(C13*0.75,)</f>
        <v>12375</v>
      </c>
      <c r="D33" s="94">
        <f t="shared" si="6"/>
        <v>12375</v>
      </c>
      <c r="E33" s="94">
        <f t="shared" si="6"/>
        <v>11475</v>
      </c>
      <c r="F33" s="94">
        <f t="shared" si="6"/>
        <v>14175</v>
      </c>
      <c r="G33" s="94">
        <f t="shared" si="6"/>
        <v>14175</v>
      </c>
      <c r="H33" s="94">
        <f t="shared" si="6"/>
        <v>13275</v>
      </c>
      <c r="I33" s="94">
        <f>ROUND(I13*0.75,)</f>
        <v>11475</v>
      </c>
    </row>
    <row r="34" spans="1:9" s="50" customFormat="1" x14ac:dyDescent="0.2">
      <c r="A34" s="88">
        <f>A28</f>
        <v>2</v>
      </c>
      <c r="B34" s="94">
        <f>ROUND(B14*0.75,)</f>
        <v>12750</v>
      </c>
      <c r="C34" s="94">
        <f t="shared" ref="C34:H34" si="7">ROUND(C14*0.75,)</f>
        <v>13650</v>
      </c>
      <c r="D34" s="94">
        <f t="shared" si="7"/>
        <v>13650</v>
      </c>
      <c r="E34" s="94">
        <f t="shared" si="7"/>
        <v>12750</v>
      </c>
      <c r="F34" s="94">
        <f t="shared" si="7"/>
        <v>15450</v>
      </c>
      <c r="G34" s="94">
        <f t="shared" si="7"/>
        <v>15450</v>
      </c>
      <c r="H34" s="94">
        <f t="shared" si="7"/>
        <v>14550</v>
      </c>
      <c r="I34" s="94">
        <f>ROUND(I14*0.75,)</f>
        <v>12750</v>
      </c>
    </row>
    <row r="35" spans="1:9" s="50" customFormat="1" x14ac:dyDescent="0.2">
      <c r="A35" s="42" t="s">
        <v>85</v>
      </c>
      <c r="B35" s="94"/>
      <c r="C35" s="94"/>
      <c r="D35" s="94"/>
      <c r="E35" s="94"/>
      <c r="F35" s="94"/>
      <c r="G35" s="94"/>
      <c r="H35" s="94"/>
      <c r="I35" s="94"/>
    </row>
    <row r="36" spans="1:9" s="50" customFormat="1" x14ac:dyDescent="0.2">
      <c r="A36" s="88">
        <f>A27</f>
        <v>1</v>
      </c>
      <c r="B36" s="94">
        <f>ROUND(B16*0.75,)</f>
        <v>12750</v>
      </c>
      <c r="C36" s="94">
        <f t="shared" ref="C36:H36" si="8">ROUND(C16*0.75,)</f>
        <v>13650</v>
      </c>
      <c r="D36" s="94">
        <f t="shared" si="8"/>
        <v>13650</v>
      </c>
      <c r="E36" s="94">
        <f t="shared" si="8"/>
        <v>12750</v>
      </c>
      <c r="F36" s="94">
        <f t="shared" si="8"/>
        <v>15450</v>
      </c>
      <c r="G36" s="94">
        <f t="shared" si="8"/>
        <v>15450</v>
      </c>
      <c r="H36" s="94">
        <f t="shared" si="8"/>
        <v>14550</v>
      </c>
      <c r="I36" s="94">
        <f>ROUND(I16*0.75,)</f>
        <v>12750</v>
      </c>
    </row>
    <row r="37" spans="1:9" s="50" customFormat="1" x14ac:dyDescent="0.2">
      <c r="A37" s="88">
        <f>A28</f>
        <v>2</v>
      </c>
      <c r="B37" s="94">
        <f>ROUND(B17*0.75,)</f>
        <v>14025</v>
      </c>
      <c r="C37" s="94">
        <f t="shared" ref="C37:H37" si="9">ROUND(C17*0.75,)</f>
        <v>14925</v>
      </c>
      <c r="D37" s="94">
        <f t="shared" si="9"/>
        <v>14925</v>
      </c>
      <c r="E37" s="94">
        <f t="shared" si="9"/>
        <v>14025</v>
      </c>
      <c r="F37" s="94">
        <f t="shared" si="9"/>
        <v>16725</v>
      </c>
      <c r="G37" s="94">
        <f t="shared" si="9"/>
        <v>16725</v>
      </c>
      <c r="H37" s="94">
        <f t="shared" si="9"/>
        <v>15825</v>
      </c>
      <c r="I37" s="94">
        <f>ROUND(I17*0.75,)</f>
        <v>14025</v>
      </c>
    </row>
    <row r="38" spans="1:9" s="50" customFormat="1" x14ac:dyDescent="0.2">
      <c r="A38" s="42" t="s">
        <v>86</v>
      </c>
      <c r="B38" s="94"/>
      <c r="C38" s="94"/>
      <c r="D38" s="94"/>
      <c r="E38" s="94"/>
      <c r="F38" s="94"/>
      <c r="G38" s="94"/>
      <c r="H38" s="94"/>
      <c r="I38" s="94"/>
    </row>
    <row r="39" spans="1:9" s="50" customFormat="1" x14ac:dyDescent="0.2">
      <c r="A39" s="88">
        <f>A27</f>
        <v>1</v>
      </c>
      <c r="B39" s="94">
        <f>ROUND(B19*0.75,)</f>
        <v>27975</v>
      </c>
      <c r="C39" s="94">
        <f t="shared" ref="C39:H39" si="10">ROUND(C19*0.75,)</f>
        <v>28875</v>
      </c>
      <c r="D39" s="94">
        <f t="shared" si="10"/>
        <v>28875</v>
      </c>
      <c r="E39" s="94">
        <f t="shared" si="10"/>
        <v>27975</v>
      </c>
      <c r="F39" s="94">
        <f t="shared" si="10"/>
        <v>30675</v>
      </c>
      <c r="G39" s="94">
        <f t="shared" si="10"/>
        <v>30675</v>
      </c>
      <c r="H39" s="94">
        <f t="shared" si="10"/>
        <v>29775</v>
      </c>
      <c r="I39" s="94">
        <f>ROUND(I19*0.75,)</f>
        <v>27975</v>
      </c>
    </row>
    <row r="40" spans="1:9" s="50" customFormat="1" x14ac:dyDescent="0.2">
      <c r="A40" s="88">
        <f>A28</f>
        <v>2</v>
      </c>
      <c r="B40" s="94">
        <f>ROUND(B20*0.75,)</f>
        <v>29250</v>
      </c>
      <c r="C40" s="94">
        <f t="shared" ref="C40:H40" si="11">ROUND(C20*0.75,)</f>
        <v>30150</v>
      </c>
      <c r="D40" s="94">
        <f t="shared" si="11"/>
        <v>30150</v>
      </c>
      <c r="E40" s="94">
        <f t="shared" si="11"/>
        <v>29250</v>
      </c>
      <c r="F40" s="94">
        <f t="shared" si="11"/>
        <v>31950</v>
      </c>
      <c r="G40" s="94">
        <f t="shared" si="11"/>
        <v>31950</v>
      </c>
      <c r="H40" s="94">
        <f t="shared" si="11"/>
        <v>31050</v>
      </c>
      <c r="I40" s="94">
        <f>ROUND(I20*0.75,)</f>
        <v>29250</v>
      </c>
    </row>
    <row r="41" spans="1:9" s="50" customFormat="1" x14ac:dyDescent="0.2">
      <c r="A41" s="42" t="s">
        <v>87</v>
      </c>
      <c r="B41" s="94"/>
      <c r="C41" s="94"/>
      <c r="D41" s="94"/>
      <c r="E41" s="94"/>
      <c r="F41" s="94"/>
      <c r="G41" s="94"/>
      <c r="H41" s="94"/>
      <c r="I41" s="94"/>
    </row>
    <row r="42" spans="1:9" s="50" customFormat="1" x14ac:dyDescent="0.2">
      <c r="A42" s="88" t="s">
        <v>88</v>
      </c>
      <c r="B42" s="94">
        <f>ROUND(B22*0.75,)</f>
        <v>44250</v>
      </c>
      <c r="C42" s="94">
        <f t="shared" ref="C42:H42" si="12">ROUND(C22*0.75,)</f>
        <v>45150</v>
      </c>
      <c r="D42" s="94">
        <f t="shared" si="12"/>
        <v>45150</v>
      </c>
      <c r="E42" s="94">
        <f t="shared" si="12"/>
        <v>44250</v>
      </c>
      <c r="F42" s="94">
        <f t="shared" si="12"/>
        <v>46950</v>
      </c>
      <c r="G42" s="94">
        <f t="shared" si="12"/>
        <v>46950</v>
      </c>
      <c r="H42" s="94">
        <f t="shared" si="12"/>
        <v>46050</v>
      </c>
      <c r="I42" s="94">
        <f>ROUND(I22*0.75,)</f>
        <v>44250</v>
      </c>
    </row>
    <row r="43" spans="1:9" s="50" customFormat="1" x14ac:dyDescent="0.2">
      <c r="A43" s="100"/>
    </row>
    <row r="44" spans="1:9" s="50" customFormat="1" x14ac:dyDescent="0.2">
      <c r="A44" s="71" t="s">
        <v>66</v>
      </c>
    </row>
    <row r="45" spans="1:9" x14ac:dyDescent="0.2">
      <c r="A45" s="63" t="s">
        <v>78</v>
      </c>
    </row>
    <row r="46" spans="1:9" ht="9" hidden="1" customHeight="1" x14ac:dyDescent="0.2">
      <c r="A46" s="43" t="s">
        <v>67</v>
      </c>
    </row>
    <row r="47" spans="1:9" ht="10.7" customHeight="1" x14ac:dyDescent="0.2">
      <c r="A47" s="43" t="s">
        <v>89</v>
      </c>
    </row>
    <row r="48" spans="1:9" x14ac:dyDescent="0.2">
      <c r="A48" s="43" t="s">
        <v>68</v>
      </c>
    </row>
    <row r="49" spans="1:1" ht="13.35" customHeight="1" x14ac:dyDescent="0.2">
      <c r="A49" s="43" t="s">
        <v>69</v>
      </c>
    </row>
    <row r="50" spans="1:1" ht="13.35" customHeight="1" x14ac:dyDescent="0.2">
      <c r="A50" s="159" t="s">
        <v>162</v>
      </c>
    </row>
    <row r="51" spans="1:1" ht="13.35" customHeight="1" thickBot="1" x14ac:dyDescent="0.25">
      <c r="A51" s="43"/>
    </row>
    <row r="52" spans="1:1" ht="13.35" customHeight="1" thickBot="1" x14ac:dyDescent="0.25">
      <c r="A52" s="107" t="s">
        <v>139</v>
      </c>
    </row>
    <row r="53" spans="1:1" ht="13.35" customHeight="1" thickBot="1" x14ac:dyDescent="0.25">
      <c r="A53" s="176" t="s">
        <v>286</v>
      </c>
    </row>
    <row r="54" spans="1:1" ht="12.75" thickBot="1" x14ac:dyDescent="0.25">
      <c r="A54" s="177" t="s">
        <v>287</v>
      </c>
    </row>
    <row r="55" spans="1:1" ht="12.75" hidden="1" thickBot="1" x14ac:dyDescent="0.25">
      <c r="A55" s="166" t="s">
        <v>288</v>
      </c>
    </row>
    <row r="56" spans="1:1" ht="12.75" thickBot="1" x14ac:dyDescent="0.25">
      <c r="A56" s="107" t="s">
        <v>70</v>
      </c>
    </row>
    <row r="57" spans="1:1" ht="72" x14ac:dyDescent="0.2">
      <c r="A57" s="112" t="s">
        <v>103</v>
      </c>
    </row>
    <row r="58" spans="1:1" x14ac:dyDescent="0.2">
      <c r="A58" s="112"/>
    </row>
  </sheetData>
  <mergeCells count="1">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activeCell="H8" sqref="H8"/>
    </sheetView>
  </sheetViews>
  <sheetFormatPr defaultColWidth="9" defaultRowHeight="12" x14ac:dyDescent="0.2"/>
  <cols>
    <col min="1" max="1" width="84.5703125" style="48" customWidth="1"/>
    <col min="2" max="16384" width="9" style="48"/>
  </cols>
  <sheetData>
    <row r="1" spans="1:9" s="51" customFormat="1" ht="12" customHeight="1" x14ac:dyDescent="0.2">
      <c r="A1" s="211" t="s">
        <v>82</v>
      </c>
    </row>
    <row r="2" spans="1:9" s="51" customFormat="1" ht="12" customHeight="1" x14ac:dyDescent="0.2">
      <c r="A2" s="211"/>
    </row>
    <row r="3" spans="1:9" s="53" customFormat="1" x14ac:dyDescent="0.2">
      <c r="A3" s="89"/>
    </row>
    <row r="4" spans="1:9" ht="18" customHeight="1" x14ac:dyDescent="0.2">
      <c r="A4" s="111" t="s">
        <v>180</v>
      </c>
      <c r="B4" s="92">
        <f>'C завтраками| Bed and breakfast'!AL4</f>
        <v>45897</v>
      </c>
      <c r="C4" s="92">
        <f>'C завтраками| Bed and breakfast'!AM4</f>
        <v>45901</v>
      </c>
      <c r="D4" s="92">
        <f>'C завтраками| Bed and breakfast'!AN4</f>
        <v>45905</v>
      </c>
      <c r="E4" s="92">
        <f>'C завтраками| Bed and breakfast'!AO4</f>
        <v>45907</v>
      </c>
      <c r="F4" s="92">
        <f>'C завтраками| Bed and breakfast'!AP4</f>
        <v>45908</v>
      </c>
      <c r="G4" s="92">
        <f>'C завтраками| Bed and breakfast'!AQ4</f>
        <v>45911</v>
      </c>
      <c r="H4" s="92">
        <f>'C завтраками| Bed and breakfast'!AR4</f>
        <v>45912</v>
      </c>
      <c r="I4" s="92">
        <f>'C завтраками| Bed and breakfast'!AS4</f>
        <v>45921</v>
      </c>
    </row>
    <row r="5" spans="1:9" ht="20.25" customHeight="1" x14ac:dyDescent="0.2">
      <c r="A5" s="90" t="s">
        <v>64</v>
      </c>
      <c r="B5" s="92">
        <f>'C завтраками| Bed and breakfast'!AL5</f>
        <v>45900</v>
      </c>
      <c r="C5" s="92">
        <f>'C завтраками| Bed and breakfast'!AM5</f>
        <v>45904</v>
      </c>
      <c r="D5" s="92">
        <f>'C завтраками| Bed and breakfast'!AN5</f>
        <v>45906</v>
      </c>
      <c r="E5" s="92">
        <f>'C завтраками| Bed and breakfast'!AO5</f>
        <v>45907</v>
      </c>
      <c r="F5" s="92">
        <f>'C завтраками| Bed and breakfast'!AP5</f>
        <v>45910</v>
      </c>
      <c r="G5" s="92">
        <f>'C завтраками| Bed and breakfast'!AQ5</f>
        <v>45911</v>
      </c>
      <c r="H5" s="92">
        <f>'C завтраками| Bed and breakfast'!AR5</f>
        <v>45920</v>
      </c>
      <c r="I5" s="92">
        <f>'C завтраками| Bed and breakfast'!AS5</f>
        <v>45930</v>
      </c>
    </row>
    <row r="6" spans="1:9" s="44" customFormat="1" x14ac:dyDescent="0.2">
      <c r="A6" s="42" t="s">
        <v>83</v>
      </c>
      <c r="B6" s="87"/>
      <c r="C6" s="87"/>
      <c r="D6" s="87"/>
      <c r="E6" s="87"/>
      <c r="F6" s="87"/>
      <c r="G6" s="87"/>
      <c r="H6" s="87"/>
      <c r="I6" s="87"/>
    </row>
    <row r="7" spans="1:9" s="50" customFormat="1" x14ac:dyDescent="0.2">
      <c r="A7" s="88">
        <v>1</v>
      </c>
      <c r="B7" s="94">
        <f>'C завтраками| Bed and breakfast'!AL7</f>
        <v>12300</v>
      </c>
      <c r="C7" s="94">
        <f>'C завтраками| Bed and breakfast'!AM7</f>
        <v>13500</v>
      </c>
      <c r="D7" s="94">
        <f>'C завтраками| Bed and breakfast'!AN7</f>
        <v>13500</v>
      </c>
      <c r="E7" s="94">
        <f>'C завтраками| Bed and breakfast'!AO7</f>
        <v>12300</v>
      </c>
      <c r="F7" s="94">
        <f>'C завтраками| Bed and breakfast'!AP7</f>
        <v>15900</v>
      </c>
      <c r="G7" s="94">
        <f>'C завтраками| Bed and breakfast'!AQ7</f>
        <v>15900</v>
      </c>
      <c r="H7" s="94">
        <f>'C завтраками| Bed and breakfast'!AR7</f>
        <v>14700</v>
      </c>
      <c r="I7" s="94">
        <f>'C завтраками| Bed and breakfast'!AS7</f>
        <v>12300</v>
      </c>
    </row>
    <row r="8" spans="1:9" s="50" customFormat="1" x14ac:dyDescent="0.2">
      <c r="A8" s="88">
        <v>2</v>
      </c>
      <c r="B8" s="94">
        <f>'C завтраками| Bed and breakfast'!AL8</f>
        <v>14000</v>
      </c>
      <c r="C8" s="94">
        <f>'C завтраками| Bed and breakfast'!AM8</f>
        <v>15200</v>
      </c>
      <c r="D8" s="94">
        <f>'C завтраками| Bed and breakfast'!AN8</f>
        <v>15200</v>
      </c>
      <c r="E8" s="94">
        <f>'C завтраками| Bed and breakfast'!AO8</f>
        <v>14000</v>
      </c>
      <c r="F8" s="94">
        <f>'C завтраками| Bed and breakfast'!AP8</f>
        <v>17600</v>
      </c>
      <c r="G8" s="94">
        <f>'C завтраками| Bed and breakfast'!AQ8</f>
        <v>17600</v>
      </c>
      <c r="H8" s="94">
        <f>'C завтраками| Bed and breakfast'!AR8</f>
        <v>16400</v>
      </c>
      <c r="I8" s="94">
        <f>'C завтраками| Bed and breakfast'!AS8</f>
        <v>14000</v>
      </c>
    </row>
    <row r="9" spans="1:9" s="50" customFormat="1" x14ac:dyDescent="0.2">
      <c r="A9" s="42" t="s">
        <v>234</v>
      </c>
      <c r="B9" s="94"/>
      <c r="C9" s="94"/>
      <c r="D9" s="94"/>
      <c r="E9" s="94"/>
      <c r="F9" s="94"/>
      <c r="G9" s="94"/>
      <c r="H9" s="94"/>
      <c r="I9" s="94"/>
    </row>
    <row r="10" spans="1:9" s="50" customFormat="1" x14ac:dyDescent="0.2">
      <c r="A10" s="180">
        <v>1</v>
      </c>
      <c r="B10" s="94">
        <f>'C завтраками| Bed and breakfast'!AL10</f>
        <v>14300</v>
      </c>
      <c r="C10" s="94">
        <f>'C завтраками| Bed and breakfast'!AM10</f>
        <v>15500</v>
      </c>
      <c r="D10" s="94">
        <f>'C завтраками| Bed and breakfast'!AN10</f>
        <v>15500</v>
      </c>
      <c r="E10" s="94">
        <f>'C завтраками| Bed and breakfast'!AO10</f>
        <v>14300</v>
      </c>
      <c r="F10" s="94">
        <f>'C завтраками| Bed and breakfast'!AP10</f>
        <v>17900</v>
      </c>
      <c r="G10" s="94">
        <f>'C завтраками| Bed and breakfast'!AQ10</f>
        <v>17900</v>
      </c>
      <c r="H10" s="94">
        <f>'C завтраками| Bed and breakfast'!AR10</f>
        <v>16700</v>
      </c>
      <c r="I10" s="94">
        <f>'C завтраками| Bed and breakfast'!AS10</f>
        <v>14300</v>
      </c>
    </row>
    <row r="11" spans="1:9" s="50" customFormat="1" x14ac:dyDescent="0.2">
      <c r="A11" s="180">
        <v>2</v>
      </c>
      <c r="B11" s="94">
        <f>'C завтраками| Bed and breakfast'!AL11</f>
        <v>16000</v>
      </c>
      <c r="C11" s="94">
        <f>'C завтраками| Bed and breakfast'!AM11</f>
        <v>17200</v>
      </c>
      <c r="D11" s="94">
        <f>'C завтраками| Bed and breakfast'!AN11</f>
        <v>17200</v>
      </c>
      <c r="E11" s="94">
        <f>'C завтраками| Bed and breakfast'!AO11</f>
        <v>16000</v>
      </c>
      <c r="F11" s="94">
        <f>'C завтраками| Bed and breakfast'!AP11</f>
        <v>19600</v>
      </c>
      <c r="G11" s="94">
        <f>'C завтраками| Bed and breakfast'!AQ11</f>
        <v>19600</v>
      </c>
      <c r="H11" s="94">
        <f>'C завтраками| Bed and breakfast'!AR11</f>
        <v>18400</v>
      </c>
      <c r="I11" s="94">
        <f>'C завтраками| Bed and breakfast'!AS11</f>
        <v>16000</v>
      </c>
    </row>
    <row r="12" spans="1:9" s="50" customFormat="1" x14ac:dyDescent="0.2">
      <c r="A12" s="42" t="s">
        <v>84</v>
      </c>
      <c r="B12" s="94"/>
      <c r="C12" s="94"/>
      <c r="D12" s="94"/>
      <c r="E12" s="94"/>
      <c r="F12" s="94"/>
      <c r="G12" s="94"/>
      <c r="H12" s="94"/>
      <c r="I12" s="94"/>
    </row>
    <row r="13" spans="1:9" s="50" customFormat="1" x14ac:dyDescent="0.2">
      <c r="A13" s="88">
        <f>A7</f>
        <v>1</v>
      </c>
      <c r="B13" s="94">
        <f>'C завтраками| Bed and breakfast'!AL13</f>
        <v>15300</v>
      </c>
      <c r="C13" s="94">
        <f>'C завтраками| Bed and breakfast'!AM13</f>
        <v>16500</v>
      </c>
      <c r="D13" s="94">
        <f>'C завтраками| Bed and breakfast'!AN13</f>
        <v>16500</v>
      </c>
      <c r="E13" s="94">
        <f>'C завтраками| Bed and breakfast'!AO13</f>
        <v>15300</v>
      </c>
      <c r="F13" s="94">
        <f>'C завтраками| Bed and breakfast'!AP13</f>
        <v>18900</v>
      </c>
      <c r="G13" s="94">
        <f>'C завтраками| Bed and breakfast'!AQ13</f>
        <v>18900</v>
      </c>
      <c r="H13" s="94">
        <f>'C завтраками| Bed and breakfast'!AR13</f>
        <v>17700</v>
      </c>
      <c r="I13" s="94">
        <f>'C завтраками| Bed and breakfast'!AS13</f>
        <v>15300</v>
      </c>
    </row>
    <row r="14" spans="1:9" s="50" customFormat="1" x14ac:dyDescent="0.2">
      <c r="A14" s="88">
        <f>A8</f>
        <v>2</v>
      </c>
      <c r="B14" s="94">
        <f>'C завтраками| Bed and breakfast'!AL14</f>
        <v>17000</v>
      </c>
      <c r="C14" s="94">
        <f>'C завтраками| Bed and breakfast'!AM14</f>
        <v>18200</v>
      </c>
      <c r="D14" s="94">
        <f>'C завтраками| Bed and breakfast'!AN14</f>
        <v>18200</v>
      </c>
      <c r="E14" s="94">
        <f>'C завтраками| Bed and breakfast'!AO14</f>
        <v>17000</v>
      </c>
      <c r="F14" s="94">
        <f>'C завтраками| Bed and breakfast'!AP14</f>
        <v>20600</v>
      </c>
      <c r="G14" s="94">
        <f>'C завтраками| Bed and breakfast'!AQ14</f>
        <v>20600</v>
      </c>
      <c r="H14" s="94">
        <f>'C завтраками| Bed and breakfast'!AR14</f>
        <v>19400</v>
      </c>
      <c r="I14" s="94">
        <f>'C завтраками| Bed and breakfast'!AS14</f>
        <v>17000</v>
      </c>
    </row>
    <row r="15" spans="1:9" s="50" customFormat="1" x14ac:dyDescent="0.2">
      <c r="A15" s="42" t="s">
        <v>85</v>
      </c>
      <c r="B15" s="94"/>
      <c r="C15" s="94"/>
      <c r="D15" s="94"/>
      <c r="E15" s="94"/>
      <c r="F15" s="94"/>
      <c r="G15" s="94"/>
      <c r="H15" s="94"/>
      <c r="I15" s="94"/>
    </row>
    <row r="16" spans="1:9" s="50" customFormat="1" x14ac:dyDescent="0.2">
      <c r="A16" s="88">
        <f>A7</f>
        <v>1</v>
      </c>
      <c r="B16" s="94">
        <f>'C завтраками| Bed and breakfast'!AL16</f>
        <v>17000</v>
      </c>
      <c r="C16" s="94">
        <f>'C завтраками| Bed and breakfast'!AM16</f>
        <v>18200</v>
      </c>
      <c r="D16" s="94">
        <f>'C завтраками| Bed and breakfast'!AN16</f>
        <v>18200</v>
      </c>
      <c r="E16" s="94">
        <f>'C завтраками| Bed and breakfast'!AO16</f>
        <v>17000</v>
      </c>
      <c r="F16" s="94">
        <f>'C завтраками| Bed and breakfast'!AP16</f>
        <v>20600</v>
      </c>
      <c r="G16" s="94">
        <f>'C завтраками| Bed and breakfast'!AQ16</f>
        <v>20600</v>
      </c>
      <c r="H16" s="94">
        <f>'C завтраками| Bed and breakfast'!AR16</f>
        <v>19400</v>
      </c>
      <c r="I16" s="94">
        <f>'C завтраками| Bed and breakfast'!AS16</f>
        <v>17000</v>
      </c>
    </row>
    <row r="17" spans="1:9" s="50" customFormat="1" x14ac:dyDescent="0.2">
      <c r="A17" s="88">
        <f>A8</f>
        <v>2</v>
      </c>
      <c r="B17" s="94">
        <f>'C завтраками| Bed and breakfast'!AL17</f>
        <v>18700</v>
      </c>
      <c r="C17" s="94">
        <f>'C завтраками| Bed and breakfast'!AM17</f>
        <v>19900</v>
      </c>
      <c r="D17" s="94">
        <f>'C завтраками| Bed and breakfast'!AN17</f>
        <v>19900</v>
      </c>
      <c r="E17" s="94">
        <f>'C завтраками| Bed and breakfast'!AO17</f>
        <v>18700</v>
      </c>
      <c r="F17" s="94">
        <f>'C завтраками| Bed and breakfast'!AP17</f>
        <v>22300</v>
      </c>
      <c r="G17" s="94">
        <f>'C завтраками| Bed and breakfast'!AQ17</f>
        <v>22300</v>
      </c>
      <c r="H17" s="94">
        <f>'C завтраками| Bed and breakfast'!AR17</f>
        <v>21100</v>
      </c>
      <c r="I17" s="94">
        <f>'C завтраками| Bed and breakfast'!AS17</f>
        <v>18700</v>
      </c>
    </row>
    <row r="18" spans="1:9" s="50" customFormat="1" x14ac:dyDescent="0.2">
      <c r="A18" s="42" t="s">
        <v>86</v>
      </c>
      <c r="B18" s="94"/>
      <c r="C18" s="94"/>
      <c r="D18" s="94"/>
      <c r="E18" s="94"/>
      <c r="F18" s="94"/>
      <c r="G18" s="94"/>
      <c r="H18" s="94"/>
      <c r="I18" s="94"/>
    </row>
    <row r="19" spans="1:9" s="50" customFormat="1" x14ac:dyDescent="0.2">
      <c r="A19" s="88">
        <f>A7</f>
        <v>1</v>
      </c>
      <c r="B19" s="94">
        <f>'C завтраками| Bed and breakfast'!AL19</f>
        <v>37300</v>
      </c>
      <c r="C19" s="94">
        <f>'C завтраками| Bed and breakfast'!AM19</f>
        <v>38500</v>
      </c>
      <c r="D19" s="94">
        <f>'C завтраками| Bed and breakfast'!AN19</f>
        <v>38500</v>
      </c>
      <c r="E19" s="94">
        <f>'C завтраками| Bed and breakfast'!AO19</f>
        <v>37300</v>
      </c>
      <c r="F19" s="94">
        <f>'C завтраками| Bed and breakfast'!AP19</f>
        <v>40900</v>
      </c>
      <c r="G19" s="94">
        <f>'C завтраками| Bed and breakfast'!AQ19</f>
        <v>40900</v>
      </c>
      <c r="H19" s="94">
        <f>'C завтраками| Bed and breakfast'!AR19</f>
        <v>39700</v>
      </c>
      <c r="I19" s="94">
        <f>'C завтраками| Bed and breakfast'!AS19</f>
        <v>37300</v>
      </c>
    </row>
    <row r="20" spans="1:9" s="50" customFormat="1" x14ac:dyDescent="0.2">
      <c r="A20" s="88">
        <f>A8</f>
        <v>2</v>
      </c>
      <c r="B20" s="94">
        <f>'C завтраками| Bed and breakfast'!AL20</f>
        <v>39000</v>
      </c>
      <c r="C20" s="94">
        <f>'C завтраками| Bed and breakfast'!AM20</f>
        <v>40200</v>
      </c>
      <c r="D20" s="94">
        <f>'C завтраками| Bed and breakfast'!AN20</f>
        <v>40200</v>
      </c>
      <c r="E20" s="94">
        <f>'C завтраками| Bed and breakfast'!AO20</f>
        <v>39000</v>
      </c>
      <c r="F20" s="94">
        <f>'C завтраками| Bed and breakfast'!AP20</f>
        <v>42600</v>
      </c>
      <c r="G20" s="94">
        <f>'C завтраками| Bed and breakfast'!AQ20</f>
        <v>42600</v>
      </c>
      <c r="H20" s="94">
        <f>'C завтраками| Bed and breakfast'!AR20</f>
        <v>41400</v>
      </c>
      <c r="I20" s="94">
        <f>'C завтраками| Bed and breakfast'!AS20</f>
        <v>39000</v>
      </c>
    </row>
    <row r="21" spans="1:9" s="50" customFormat="1" x14ac:dyDescent="0.2">
      <c r="A21" s="42" t="s">
        <v>87</v>
      </c>
      <c r="B21" s="94"/>
      <c r="C21" s="94"/>
      <c r="D21" s="94"/>
      <c r="E21" s="94"/>
      <c r="F21" s="94"/>
      <c r="G21" s="94"/>
      <c r="H21" s="94"/>
      <c r="I21" s="94"/>
    </row>
    <row r="22" spans="1:9" s="50" customFormat="1" x14ac:dyDescent="0.2">
      <c r="A22" s="88" t="s">
        <v>88</v>
      </c>
      <c r="B22" s="94">
        <f>'C завтраками| Bed and breakfast'!AL22</f>
        <v>59000</v>
      </c>
      <c r="C22" s="94">
        <f>'C завтраками| Bed and breakfast'!AM22</f>
        <v>60200</v>
      </c>
      <c r="D22" s="94">
        <f>'C завтраками| Bed and breakfast'!AN22</f>
        <v>60200</v>
      </c>
      <c r="E22" s="94">
        <f>'C завтраками| Bed and breakfast'!AO22</f>
        <v>59000</v>
      </c>
      <c r="F22" s="94">
        <f>'C завтраками| Bed and breakfast'!AP22</f>
        <v>62600</v>
      </c>
      <c r="G22" s="94">
        <f>'C завтраками| Bed and breakfast'!AQ22</f>
        <v>62600</v>
      </c>
      <c r="H22" s="94">
        <f>'C завтраками| Bed and breakfast'!AR22</f>
        <v>61400</v>
      </c>
      <c r="I22" s="94">
        <f>'C завтраками| Bed and breakfast'!AS22</f>
        <v>59000</v>
      </c>
    </row>
    <row r="23" spans="1:9" s="50" customFormat="1" x14ac:dyDescent="0.2">
      <c r="A23" s="100"/>
    </row>
    <row r="24" spans="1:9" ht="18" customHeight="1" x14ac:dyDescent="0.2">
      <c r="A24" s="111" t="s">
        <v>100</v>
      </c>
      <c r="B24" s="92">
        <f>B4</f>
        <v>45897</v>
      </c>
      <c r="C24" s="92">
        <f t="shared" ref="C24:I24" si="0">C4</f>
        <v>45901</v>
      </c>
      <c r="D24" s="92">
        <f t="shared" si="0"/>
        <v>45905</v>
      </c>
      <c r="E24" s="92">
        <f t="shared" si="0"/>
        <v>45907</v>
      </c>
      <c r="F24" s="92">
        <f t="shared" si="0"/>
        <v>45908</v>
      </c>
      <c r="G24" s="92">
        <f t="shared" si="0"/>
        <v>45911</v>
      </c>
      <c r="H24" s="92">
        <f t="shared" si="0"/>
        <v>45912</v>
      </c>
      <c r="I24" s="92">
        <f t="shared" si="0"/>
        <v>45921</v>
      </c>
    </row>
    <row r="25" spans="1:9" ht="20.25" customHeight="1" x14ac:dyDescent="0.2">
      <c r="A25" s="90" t="s">
        <v>64</v>
      </c>
      <c r="B25" s="92">
        <f>B5</f>
        <v>45900</v>
      </c>
      <c r="C25" s="92">
        <f t="shared" ref="C25:I25" si="1">C5</f>
        <v>45904</v>
      </c>
      <c r="D25" s="92">
        <f t="shared" si="1"/>
        <v>45906</v>
      </c>
      <c r="E25" s="92">
        <f t="shared" si="1"/>
        <v>45907</v>
      </c>
      <c r="F25" s="92">
        <f t="shared" si="1"/>
        <v>45910</v>
      </c>
      <c r="G25" s="92">
        <f t="shared" si="1"/>
        <v>45911</v>
      </c>
      <c r="H25" s="92">
        <f t="shared" si="1"/>
        <v>45920</v>
      </c>
      <c r="I25" s="92">
        <f t="shared" si="1"/>
        <v>45930</v>
      </c>
    </row>
    <row r="26" spans="1:9" s="44" customFormat="1" x14ac:dyDescent="0.2">
      <c r="A26" s="42" t="s">
        <v>83</v>
      </c>
      <c r="B26" s="87"/>
      <c r="C26" s="87"/>
      <c r="D26" s="87"/>
      <c r="E26" s="87"/>
      <c r="F26" s="87"/>
      <c r="G26" s="87"/>
      <c r="H26" s="87"/>
      <c r="I26" s="87"/>
    </row>
    <row r="27" spans="1:9" s="50" customFormat="1" x14ac:dyDescent="0.2">
      <c r="A27" s="88">
        <v>1</v>
      </c>
      <c r="B27" s="94">
        <f>ROUND(B7*0.75+25,)</f>
        <v>9250</v>
      </c>
      <c r="C27" s="94">
        <f t="shared" ref="C27:I27" si="2">ROUND(C7*0.75+25,)</f>
        <v>10150</v>
      </c>
      <c r="D27" s="94">
        <f t="shared" si="2"/>
        <v>10150</v>
      </c>
      <c r="E27" s="94">
        <f t="shared" si="2"/>
        <v>9250</v>
      </c>
      <c r="F27" s="94">
        <f t="shared" si="2"/>
        <v>11950</v>
      </c>
      <c r="G27" s="94">
        <f t="shared" si="2"/>
        <v>11950</v>
      </c>
      <c r="H27" s="94">
        <f t="shared" si="2"/>
        <v>11050</v>
      </c>
      <c r="I27" s="94">
        <f t="shared" si="2"/>
        <v>9250</v>
      </c>
    </row>
    <row r="28" spans="1:9" s="50" customFormat="1" x14ac:dyDescent="0.2">
      <c r="A28" s="88">
        <v>2</v>
      </c>
      <c r="B28" s="94">
        <f>ROUND(B8*0.75+25,)</f>
        <v>10525</v>
      </c>
      <c r="C28" s="94">
        <f t="shared" ref="C28:I28" si="3">ROUND(C8*0.75+25,)</f>
        <v>11425</v>
      </c>
      <c r="D28" s="94">
        <f t="shared" si="3"/>
        <v>11425</v>
      </c>
      <c r="E28" s="94">
        <f t="shared" si="3"/>
        <v>10525</v>
      </c>
      <c r="F28" s="94">
        <f t="shared" si="3"/>
        <v>13225</v>
      </c>
      <c r="G28" s="94">
        <f t="shared" si="3"/>
        <v>13225</v>
      </c>
      <c r="H28" s="94">
        <f t="shared" si="3"/>
        <v>12325</v>
      </c>
      <c r="I28" s="94">
        <f t="shared" si="3"/>
        <v>10525</v>
      </c>
    </row>
    <row r="29" spans="1:9" s="50" customFormat="1" x14ac:dyDescent="0.2">
      <c r="A29" s="42" t="s">
        <v>234</v>
      </c>
      <c r="B29" s="94"/>
      <c r="C29" s="94"/>
      <c r="D29" s="94"/>
      <c r="E29" s="94"/>
      <c r="F29" s="94"/>
      <c r="G29" s="94"/>
      <c r="H29" s="94"/>
      <c r="I29" s="94"/>
    </row>
    <row r="30" spans="1:9" s="50" customFormat="1" x14ac:dyDescent="0.2">
      <c r="A30" s="180">
        <v>1</v>
      </c>
      <c r="B30" s="94">
        <f>ROUND(B10*0.75+25,)</f>
        <v>10750</v>
      </c>
      <c r="C30" s="94">
        <f t="shared" ref="C30:I30" si="4">ROUND(C10*0.75+25,)</f>
        <v>11650</v>
      </c>
      <c r="D30" s="94">
        <f t="shared" si="4"/>
        <v>11650</v>
      </c>
      <c r="E30" s="94">
        <f t="shared" si="4"/>
        <v>10750</v>
      </c>
      <c r="F30" s="94">
        <f t="shared" si="4"/>
        <v>13450</v>
      </c>
      <c r="G30" s="94">
        <f t="shared" si="4"/>
        <v>13450</v>
      </c>
      <c r="H30" s="94">
        <f t="shared" si="4"/>
        <v>12550</v>
      </c>
      <c r="I30" s="94">
        <f t="shared" si="4"/>
        <v>10750</v>
      </c>
    </row>
    <row r="31" spans="1:9" s="50" customFormat="1" x14ac:dyDescent="0.2">
      <c r="A31" s="180">
        <v>2</v>
      </c>
      <c r="B31" s="94">
        <f>ROUND(B11*0.75+25,)</f>
        <v>12025</v>
      </c>
      <c r="C31" s="94">
        <f t="shared" ref="C31:I31" si="5">ROUND(C11*0.75+25,)</f>
        <v>12925</v>
      </c>
      <c r="D31" s="94">
        <f t="shared" si="5"/>
        <v>12925</v>
      </c>
      <c r="E31" s="94">
        <f t="shared" si="5"/>
        <v>12025</v>
      </c>
      <c r="F31" s="94">
        <f t="shared" si="5"/>
        <v>14725</v>
      </c>
      <c r="G31" s="94">
        <f t="shared" si="5"/>
        <v>14725</v>
      </c>
      <c r="H31" s="94">
        <f t="shared" si="5"/>
        <v>13825</v>
      </c>
      <c r="I31" s="94">
        <f t="shared" si="5"/>
        <v>12025</v>
      </c>
    </row>
    <row r="32" spans="1:9" s="50" customFormat="1" x14ac:dyDescent="0.2">
      <c r="A32" s="42" t="s">
        <v>84</v>
      </c>
      <c r="B32" s="94"/>
      <c r="C32" s="94"/>
      <c r="D32" s="94"/>
      <c r="E32" s="94"/>
      <c r="F32" s="94"/>
      <c r="G32" s="94"/>
      <c r="H32" s="94"/>
      <c r="I32" s="94"/>
    </row>
    <row r="33" spans="1:9" s="50" customFormat="1" x14ac:dyDescent="0.2">
      <c r="A33" s="88">
        <f>A27</f>
        <v>1</v>
      </c>
      <c r="B33" s="94">
        <f>ROUND(B13*0.75+25,)</f>
        <v>11500</v>
      </c>
      <c r="C33" s="94">
        <f t="shared" ref="C33:I33" si="6">ROUND(C13*0.75+25,)</f>
        <v>12400</v>
      </c>
      <c r="D33" s="94">
        <f t="shared" si="6"/>
        <v>12400</v>
      </c>
      <c r="E33" s="94">
        <f t="shared" si="6"/>
        <v>11500</v>
      </c>
      <c r="F33" s="94">
        <f t="shared" si="6"/>
        <v>14200</v>
      </c>
      <c r="G33" s="94">
        <f t="shared" si="6"/>
        <v>14200</v>
      </c>
      <c r="H33" s="94">
        <f t="shared" si="6"/>
        <v>13300</v>
      </c>
      <c r="I33" s="94">
        <f t="shared" si="6"/>
        <v>11500</v>
      </c>
    </row>
    <row r="34" spans="1:9" s="50" customFormat="1" x14ac:dyDescent="0.2">
      <c r="A34" s="88">
        <f>A28</f>
        <v>2</v>
      </c>
      <c r="B34" s="94">
        <f>ROUND(B14*0.75+25,)</f>
        <v>12775</v>
      </c>
      <c r="C34" s="94">
        <f t="shared" ref="C34:I34" si="7">ROUND(C14*0.75+25,)</f>
        <v>13675</v>
      </c>
      <c r="D34" s="94">
        <f t="shared" si="7"/>
        <v>13675</v>
      </c>
      <c r="E34" s="94">
        <f t="shared" si="7"/>
        <v>12775</v>
      </c>
      <c r="F34" s="94">
        <f t="shared" si="7"/>
        <v>15475</v>
      </c>
      <c r="G34" s="94">
        <f t="shared" si="7"/>
        <v>15475</v>
      </c>
      <c r="H34" s="94">
        <f t="shared" si="7"/>
        <v>14575</v>
      </c>
      <c r="I34" s="94">
        <f t="shared" si="7"/>
        <v>12775</v>
      </c>
    </row>
    <row r="35" spans="1:9" s="50" customFormat="1" x14ac:dyDescent="0.2">
      <c r="A35" s="42" t="s">
        <v>85</v>
      </c>
      <c r="B35" s="94"/>
      <c r="C35" s="94"/>
      <c r="D35" s="94"/>
      <c r="E35" s="94"/>
      <c r="F35" s="94"/>
      <c r="G35" s="94"/>
      <c r="H35" s="94"/>
      <c r="I35" s="94"/>
    </row>
    <row r="36" spans="1:9" s="50" customFormat="1" x14ac:dyDescent="0.2">
      <c r="A36" s="88">
        <f>A27</f>
        <v>1</v>
      </c>
      <c r="B36" s="94">
        <f>ROUND(B16*0.75+25,)</f>
        <v>12775</v>
      </c>
      <c r="C36" s="94">
        <f t="shared" ref="C36:I36" si="8">ROUND(C16*0.75+25,)</f>
        <v>13675</v>
      </c>
      <c r="D36" s="94">
        <f t="shared" si="8"/>
        <v>13675</v>
      </c>
      <c r="E36" s="94">
        <f t="shared" si="8"/>
        <v>12775</v>
      </c>
      <c r="F36" s="94">
        <f t="shared" si="8"/>
        <v>15475</v>
      </c>
      <c r="G36" s="94">
        <f t="shared" si="8"/>
        <v>15475</v>
      </c>
      <c r="H36" s="94">
        <f t="shared" si="8"/>
        <v>14575</v>
      </c>
      <c r="I36" s="94">
        <f t="shared" si="8"/>
        <v>12775</v>
      </c>
    </row>
    <row r="37" spans="1:9" s="50" customFormat="1" x14ac:dyDescent="0.2">
      <c r="A37" s="88">
        <f>A28</f>
        <v>2</v>
      </c>
      <c r="B37" s="94">
        <f>ROUND(B17*0.75+25,)</f>
        <v>14050</v>
      </c>
      <c r="C37" s="94">
        <f t="shared" ref="C37:I37" si="9">ROUND(C17*0.75+25,)</f>
        <v>14950</v>
      </c>
      <c r="D37" s="94">
        <f t="shared" si="9"/>
        <v>14950</v>
      </c>
      <c r="E37" s="94">
        <f t="shared" si="9"/>
        <v>14050</v>
      </c>
      <c r="F37" s="94">
        <f t="shared" si="9"/>
        <v>16750</v>
      </c>
      <c r="G37" s="94">
        <f t="shared" si="9"/>
        <v>16750</v>
      </c>
      <c r="H37" s="94">
        <f t="shared" si="9"/>
        <v>15850</v>
      </c>
      <c r="I37" s="94">
        <f t="shared" si="9"/>
        <v>14050</v>
      </c>
    </row>
    <row r="38" spans="1:9" s="50" customFormat="1" x14ac:dyDescent="0.2">
      <c r="A38" s="42" t="s">
        <v>86</v>
      </c>
      <c r="B38" s="94"/>
      <c r="C38" s="94"/>
      <c r="D38" s="94"/>
      <c r="E38" s="94"/>
      <c r="F38" s="94"/>
      <c r="G38" s="94"/>
      <c r="H38" s="94"/>
      <c r="I38" s="94"/>
    </row>
    <row r="39" spans="1:9" s="50" customFormat="1" x14ac:dyDescent="0.2">
      <c r="A39" s="88">
        <f>A27</f>
        <v>1</v>
      </c>
      <c r="B39" s="94">
        <f>ROUND(B19*0.75+25,)</f>
        <v>28000</v>
      </c>
      <c r="C39" s="94">
        <f t="shared" ref="C39:I39" si="10">ROUND(C19*0.75+25,)</f>
        <v>28900</v>
      </c>
      <c r="D39" s="94">
        <f t="shared" si="10"/>
        <v>28900</v>
      </c>
      <c r="E39" s="94">
        <f t="shared" si="10"/>
        <v>28000</v>
      </c>
      <c r="F39" s="94">
        <f t="shared" si="10"/>
        <v>30700</v>
      </c>
      <c r="G39" s="94">
        <f t="shared" si="10"/>
        <v>30700</v>
      </c>
      <c r="H39" s="94">
        <f t="shared" si="10"/>
        <v>29800</v>
      </c>
      <c r="I39" s="94">
        <f t="shared" si="10"/>
        <v>28000</v>
      </c>
    </row>
    <row r="40" spans="1:9" s="50" customFormat="1" x14ac:dyDescent="0.2">
      <c r="A40" s="88">
        <f>A28</f>
        <v>2</v>
      </c>
      <c r="B40" s="94">
        <f>ROUND(B20*0.75+25,)</f>
        <v>29275</v>
      </c>
      <c r="C40" s="94">
        <f t="shared" ref="C40:I40" si="11">ROUND(C20*0.75+25,)</f>
        <v>30175</v>
      </c>
      <c r="D40" s="94">
        <f t="shared" si="11"/>
        <v>30175</v>
      </c>
      <c r="E40" s="94">
        <f t="shared" si="11"/>
        <v>29275</v>
      </c>
      <c r="F40" s="94">
        <f t="shared" si="11"/>
        <v>31975</v>
      </c>
      <c r="G40" s="94">
        <f t="shared" si="11"/>
        <v>31975</v>
      </c>
      <c r="H40" s="94">
        <f t="shared" si="11"/>
        <v>31075</v>
      </c>
      <c r="I40" s="94">
        <f t="shared" si="11"/>
        <v>29275</v>
      </c>
    </row>
    <row r="41" spans="1:9" s="50" customFormat="1" x14ac:dyDescent="0.2">
      <c r="A41" s="42" t="s">
        <v>87</v>
      </c>
      <c r="B41" s="94"/>
      <c r="C41" s="94"/>
      <c r="D41" s="94"/>
      <c r="E41" s="94"/>
      <c r="F41" s="94"/>
      <c r="G41" s="94"/>
      <c r="H41" s="94"/>
      <c r="I41" s="94"/>
    </row>
    <row r="42" spans="1:9" s="50" customFormat="1" x14ac:dyDescent="0.2">
      <c r="A42" s="88" t="s">
        <v>88</v>
      </c>
      <c r="B42" s="94">
        <f>ROUND(B22*0.75+25,)</f>
        <v>44275</v>
      </c>
      <c r="C42" s="94">
        <f t="shared" ref="C42:I42" si="12">ROUND(C22*0.75+25,)</f>
        <v>45175</v>
      </c>
      <c r="D42" s="94">
        <f t="shared" si="12"/>
        <v>45175</v>
      </c>
      <c r="E42" s="94">
        <f t="shared" si="12"/>
        <v>44275</v>
      </c>
      <c r="F42" s="94">
        <f t="shared" si="12"/>
        <v>46975</v>
      </c>
      <c r="G42" s="94">
        <f t="shared" si="12"/>
        <v>46975</v>
      </c>
      <c r="H42" s="94">
        <f t="shared" si="12"/>
        <v>46075</v>
      </c>
      <c r="I42" s="94">
        <f t="shared" si="12"/>
        <v>44275</v>
      </c>
    </row>
    <row r="43" spans="1:9" s="50" customFormat="1" x14ac:dyDescent="0.2">
      <c r="A43" s="100"/>
    </row>
    <row r="44" spans="1:9" s="50" customFormat="1" x14ac:dyDescent="0.2">
      <c r="A44" s="71" t="s">
        <v>66</v>
      </c>
    </row>
    <row r="45" spans="1:9" x14ac:dyDescent="0.2">
      <c r="A45" s="63" t="s">
        <v>78</v>
      </c>
    </row>
    <row r="46" spans="1:9" ht="9" hidden="1" customHeight="1" x14ac:dyDescent="0.2">
      <c r="A46" s="43" t="s">
        <v>67</v>
      </c>
    </row>
    <row r="47" spans="1:9" ht="10.7" customHeight="1" x14ac:dyDescent="0.2">
      <c r="A47" s="43" t="s">
        <v>89</v>
      </c>
    </row>
    <row r="48" spans="1:9" x14ac:dyDescent="0.2">
      <c r="A48" s="43" t="s">
        <v>68</v>
      </c>
    </row>
    <row r="49" spans="1:1" ht="13.35" customHeight="1" x14ac:dyDescent="0.2">
      <c r="A49" s="43" t="s">
        <v>69</v>
      </c>
    </row>
    <row r="50" spans="1:1" ht="13.35" customHeight="1" x14ac:dyDescent="0.2">
      <c r="A50" s="159" t="s">
        <v>162</v>
      </c>
    </row>
    <row r="51" spans="1:1" ht="13.35" customHeight="1" thickBot="1" x14ac:dyDescent="0.25">
      <c r="A51" s="43"/>
    </row>
    <row r="52" spans="1:1" ht="13.35" customHeight="1" thickBot="1" x14ac:dyDescent="0.25">
      <c r="A52" s="107" t="s">
        <v>139</v>
      </c>
    </row>
    <row r="53" spans="1:1" ht="13.35" customHeight="1" thickBot="1" x14ac:dyDescent="0.25">
      <c r="A53" s="176" t="s">
        <v>286</v>
      </c>
    </row>
    <row r="54" spans="1:1" ht="12.75" thickBot="1" x14ac:dyDescent="0.25">
      <c r="A54" s="177" t="s">
        <v>287</v>
      </c>
    </row>
    <row r="55" spans="1:1" ht="12.75" hidden="1" thickBot="1" x14ac:dyDescent="0.25">
      <c r="A55" s="166" t="s">
        <v>288</v>
      </c>
    </row>
    <row r="56" spans="1:1" ht="12.75" thickBot="1" x14ac:dyDescent="0.25">
      <c r="A56" s="107" t="s">
        <v>70</v>
      </c>
    </row>
    <row r="57" spans="1:1" ht="72" x14ac:dyDescent="0.2">
      <c r="A57" s="112" t="s">
        <v>103</v>
      </c>
    </row>
    <row r="58" spans="1:1" x14ac:dyDescent="0.2">
      <c r="A58" s="112"/>
    </row>
  </sheetData>
  <mergeCells count="1">
    <mergeCell ref="A1:A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R63"/>
  <sheetViews>
    <sheetView zoomScaleNormal="100" workbookViewId="0">
      <pane xSplit="1" topLeftCell="B1" activePane="topRight" state="frozen"/>
      <selection activeCell="H8" sqref="H8"/>
      <selection pane="topRight" activeCell="H8" sqref="H8"/>
    </sheetView>
  </sheetViews>
  <sheetFormatPr defaultColWidth="9" defaultRowHeight="12" x14ac:dyDescent="0.2"/>
  <cols>
    <col min="1" max="1" width="76.28515625" style="48" customWidth="1"/>
    <col min="2" max="16384" width="9" style="48"/>
  </cols>
  <sheetData>
    <row r="1" spans="1:70" s="51" customFormat="1" ht="28.5" customHeight="1" x14ac:dyDescent="0.2">
      <c r="A1" s="211" t="s">
        <v>82</v>
      </c>
    </row>
    <row r="2" spans="1:70" s="51" customFormat="1" x14ac:dyDescent="0.2">
      <c r="A2" s="211"/>
    </row>
    <row r="3" spans="1:70" s="51" customFormat="1" x14ac:dyDescent="0.2">
      <c r="A3" s="97" t="s">
        <v>91</v>
      </c>
    </row>
    <row r="4" spans="1:70" s="52" customFormat="1" ht="21" customHeight="1" x14ac:dyDescent="0.2">
      <c r="A4" s="98" t="s">
        <v>64</v>
      </c>
      <c r="B4" s="196">
        <f>'C завтраками| Bed and breakfast'!B4</f>
        <v>45834</v>
      </c>
      <c r="C4" s="196">
        <f>'C завтраками| Bed and breakfast'!C4</f>
        <v>45836</v>
      </c>
      <c r="D4" s="196">
        <f>'C завтраками| Bed and breakfast'!D4</f>
        <v>45837</v>
      </c>
      <c r="E4" s="196">
        <f>'C завтраками| Bed and breakfast'!E4</f>
        <v>45838</v>
      </c>
      <c r="F4" s="196">
        <f>'C завтраками| Bed and breakfast'!F4</f>
        <v>45839</v>
      </c>
      <c r="G4" s="196">
        <f>'C завтраками| Bed and breakfast'!G4</f>
        <v>45842</v>
      </c>
      <c r="H4" s="196">
        <f>'C завтраками| Bed and breakfast'!H4</f>
        <v>45843</v>
      </c>
      <c r="I4" s="196">
        <f>'C завтраками| Bed and breakfast'!I4</f>
        <v>45845</v>
      </c>
      <c r="J4" s="196">
        <f>'C завтраками| Bed and breakfast'!J4</f>
        <v>45847</v>
      </c>
      <c r="K4" s="196">
        <f>'C завтраками| Bed and breakfast'!K4</f>
        <v>45849</v>
      </c>
      <c r="L4" s="196">
        <f>'C завтраками| Bed and breakfast'!L4</f>
        <v>45851</v>
      </c>
      <c r="M4" s="196">
        <f>'C завтраками| Bed and breakfast'!M4</f>
        <v>45852</v>
      </c>
      <c r="N4" s="196">
        <f>'C завтраками| Bed and breakfast'!N4</f>
        <v>45853</v>
      </c>
      <c r="O4" s="196">
        <f>'C завтраками| Bed and breakfast'!O4</f>
        <v>45856</v>
      </c>
      <c r="P4" s="196">
        <f>'C завтраками| Bed and breakfast'!P4</f>
        <v>45858</v>
      </c>
      <c r="Q4" s="196">
        <f>'C завтраками| Bed and breakfast'!Q4</f>
        <v>45859</v>
      </c>
      <c r="R4" s="196">
        <f>'C завтраками| Bed and breakfast'!R4</f>
        <v>45862</v>
      </c>
      <c r="S4" s="196">
        <f>'C завтраками| Bed and breakfast'!S4</f>
        <v>45863</v>
      </c>
      <c r="T4" s="196">
        <f>'C завтраками| Bed and breakfast'!T4</f>
        <v>45865</v>
      </c>
      <c r="U4" s="196">
        <f>'C завтраками| Bed and breakfast'!U4</f>
        <v>45867</v>
      </c>
      <c r="V4" s="196">
        <f>'C завтраками| Bed and breakfast'!V4</f>
        <v>45868</v>
      </c>
      <c r="W4" s="196">
        <f>'C завтраками| Bed and breakfast'!W4</f>
        <v>45870</v>
      </c>
      <c r="X4" s="196">
        <f>'C завтраками| Bed and breakfast'!X4</f>
        <v>45872</v>
      </c>
      <c r="Y4" s="196">
        <f>'C завтраками| Bed and breakfast'!Y4</f>
        <v>45874</v>
      </c>
      <c r="Z4" s="196">
        <f>'C завтраками| Bed and breakfast'!Z4</f>
        <v>45875</v>
      </c>
      <c r="AA4" s="196">
        <f>'C завтраками| Bed and breakfast'!AA4</f>
        <v>45878</v>
      </c>
      <c r="AB4" s="196">
        <f>'C завтраками| Bed and breakfast'!AB4</f>
        <v>45880</v>
      </c>
      <c r="AC4" s="196">
        <f>'C завтраками| Bed and breakfast'!AC4</f>
        <v>45885</v>
      </c>
      <c r="AD4" s="196">
        <f>'C завтраками| Bed and breakfast'!AD4</f>
        <v>45886</v>
      </c>
      <c r="AE4" s="196">
        <f>'C завтраками| Bed and breakfast'!AE4</f>
        <v>45887</v>
      </c>
      <c r="AF4" s="196">
        <f>'C завтраками| Bed and breakfast'!AF4</f>
        <v>45888</v>
      </c>
      <c r="AG4" s="196">
        <f>'C завтраками| Bed and breakfast'!AG4</f>
        <v>45890</v>
      </c>
      <c r="AH4" s="196">
        <f>'C завтраками| Bed and breakfast'!AH4</f>
        <v>45891</v>
      </c>
      <c r="AI4" s="196">
        <f>'C завтраками| Bed and breakfast'!AI4</f>
        <v>45892</v>
      </c>
      <c r="AJ4" s="196">
        <f>'C завтраками| Bed and breakfast'!AJ4</f>
        <v>45894</v>
      </c>
      <c r="AK4" s="196">
        <f>'C завтраками| Bed and breakfast'!AK4</f>
        <v>45895</v>
      </c>
      <c r="AL4" s="196">
        <f>'C завтраками| Bed and breakfast'!AL4</f>
        <v>45897</v>
      </c>
      <c r="AM4" s="196">
        <f>'C завтраками| Bed and breakfast'!AM4</f>
        <v>45901</v>
      </c>
      <c r="AN4" s="196">
        <f>'C завтраками| Bed and breakfast'!AN4</f>
        <v>45905</v>
      </c>
      <c r="AO4" s="196">
        <f>'C завтраками| Bed and breakfast'!AO4</f>
        <v>45907</v>
      </c>
      <c r="AP4" s="196">
        <f>'C завтраками| Bed and breakfast'!AP4</f>
        <v>45908</v>
      </c>
      <c r="AQ4" s="196">
        <f>'C завтраками| Bed and breakfast'!AQ4</f>
        <v>45911</v>
      </c>
      <c r="AR4" s="196">
        <f>'C завтраками| Bed and breakfast'!AR4</f>
        <v>45912</v>
      </c>
      <c r="AS4" s="196">
        <f>'C завтраками| Bed and breakfast'!AS4</f>
        <v>45921</v>
      </c>
      <c r="AT4" s="196">
        <f>'C завтраками| Bed and breakfast'!AT4</f>
        <v>45931</v>
      </c>
      <c r="AU4" s="196">
        <f>'C завтраками| Bed and breakfast'!AU4</f>
        <v>45940</v>
      </c>
      <c r="AV4" s="196">
        <f>'C завтраками| Bed and breakfast'!AV4</f>
        <v>45942</v>
      </c>
      <c r="AW4" s="196">
        <f>'C завтраками| Bed and breakfast'!AW4</f>
        <v>45947</v>
      </c>
      <c r="AX4" s="196">
        <f>'C завтраками| Bed and breakfast'!AX4</f>
        <v>45949</v>
      </c>
      <c r="AY4" s="196">
        <f>'C завтраками| Bed and breakfast'!AY4</f>
        <v>45953</v>
      </c>
      <c r="AZ4" s="196">
        <f>'C завтраками| Bed and breakfast'!AZ4</f>
        <v>45954</v>
      </c>
      <c r="BA4" s="196">
        <f>'C завтраками| Bed and breakfast'!BA4</f>
        <v>45956</v>
      </c>
      <c r="BB4" s="196">
        <f>'C завтраками| Bed and breakfast'!BB4</f>
        <v>45961</v>
      </c>
      <c r="BC4" s="196">
        <f>'C завтраками| Bed and breakfast'!BC4</f>
        <v>45965</v>
      </c>
      <c r="BD4" s="196">
        <f>'C завтраками| Bed and breakfast'!BD4</f>
        <v>45966</v>
      </c>
      <c r="BE4" s="196">
        <f>'C завтраками| Bed and breakfast'!BE4</f>
        <v>45968</v>
      </c>
      <c r="BF4" s="196">
        <f>'C завтраками| Bed and breakfast'!BF4</f>
        <v>45970</v>
      </c>
      <c r="BG4" s="196">
        <f>'C завтраками| Bed and breakfast'!BG4</f>
        <v>45975</v>
      </c>
      <c r="BH4" s="196">
        <f>'C завтраками| Bed and breakfast'!BH4</f>
        <v>45977</v>
      </c>
      <c r="BI4" s="196">
        <f>'C завтраками| Bed and breakfast'!BI4</f>
        <v>45982</v>
      </c>
      <c r="BJ4" s="196">
        <f>'C завтраками| Bed and breakfast'!BJ4</f>
        <v>45984</v>
      </c>
      <c r="BK4" s="196">
        <f>'C завтраками| Bed and breakfast'!BK4</f>
        <v>45989</v>
      </c>
      <c r="BL4" s="196">
        <f>'C завтраками| Bed and breakfast'!BL4</f>
        <v>45991</v>
      </c>
      <c r="BM4" s="196">
        <f>'C завтраками| Bed and breakfast'!BM4</f>
        <v>45992</v>
      </c>
      <c r="BN4" s="196">
        <f>'C завтраками| Bed and breakfast'!BN4</f>
        <v>45998</v>
      </c>
      <c r="BO4" s="196">
        <f>'C завтраками| Bed and breakfast'!BO4</f>
        <v>46000</v>
      </c>
      <c r="BP4" s="196">
        <f>'C завтраками| Bed and breakfast'!BP4</f>
        <v>46003</v>
      </c>
      <c r="BQ4" s="196">
        <f>'C завтраками| Bed and breakfast'!BQ4</f>
        <v>46010</v>
      </c>
      <c r="BR4" s="196">
        <f>'C завтраками| Bed and breakfast'!BR4</f>
        <v>46012</v>
      </c>
    </row>
    <row r="5" spans="1:70" s="53" customFormat="1" ht="22.5" customHeight="1" x14ac:dyDescent="0.2">
      <c r="A5" s="98"/>
      <c r="B5" s="196">
        <f>'C завтраками| Bed and breakfast'!B5</f>
        <v>45835</v>
      </c>
      <c r="C5" s="196">
        <f>'C завтраками| Bed and breakfast'!C5</f>
        <v>45836</v>
      </c>
      <c r="D5" s="196">
        <f>'C завтраками| Bed and breakfast'!D5</f>
        <v>45837</v>
      </c>
      <c r="E5" s="196">
        <f>'C завтраками| Bed and breakfast'!E5</f>
        <v>45838</v>
      </c>
      <c r="F5" s="196">
        <f>'C завтраками| Bed and breakfast'!F5</f>
        <v>45841</v>
      </c>
      <c r="G5" s="196">
        <f>'C завтраками| Bed and breakfast'!G5</f>
        <v>45842</v>
      </c>
      <c r="H5" s="196">
        <f>'C завтраками| Bed and breakfast'!H5</f>
        <v>45844</v>
      </c>
      <c r="I5" s="196">
        <f>'C завтраками| Bed and breakfast'!I5</f>
        <v>45846</v>
      </c>
      <c r="J5" s="196">
        <f>'C завтраками| Bed and breakfast'!J5</f>
        <v>45848</v>
      </c>
      <c r="K5" s="196">
        <f>'C завтраками| Bed and breakfast'!K5</f>
        <v>45850</v>
      </c>
      <c r="L5" s="196">
        <f>'C завтраками| Bed and breakfast'!L5</f>
        <v>45851</v>
      </c>
      <c r="M5" s="196">
        <f>'C завтраками| Bed and breakfast'!M5</f>
        <v>45852</v>
      </c>
      <c r="N5" s="196">
        <f>'C завтраками| Bed and breakfast'!N5</f>
        <v>45855</v>
      </c>
      <c r="O5" s="196">
        <f>'C завтраками| Bed and breakfast'!O5</f>
        <v>45857</v>
      </c>
      <c r="P5" s="196">
        <f>'C завтраками| Bed and breakfast'!P5</f>
        <v>45858</v>
      </c>
      <c r="Q5" s="196">
        <f>'C завтраками| Bed and breakfast'!Q5</f>
        <v>45861</v>
      </c>
      <c r="R5" s="196">
        <f>'C завтраками| Bed and breakfast'!R5</f>
        <v>45862</v>
      </c>
      <c r="S5" s="196">
        <f>'C завтраками| Bed and breakfast'!S5</f>
        <v>45864</v>
      </c>
      <c r="T5" s="196">
        <f>'C завтраками| Bed and breakfast'!T5</f>
        <v>45866</v>
      </c>
      <c r="U5" s="196">
        <f>'C завтраками| Bed and breakfast'!U5</f>
        <v>45867</v>
      </c>
      <c r="V5" s="196">
        <f>'C завтраками| Bed and breakfast'!V5</f>
        <v>45869</v>
      </c>
      <c r="W5" s="196">
        <f>'C завтраками| Bed and breakfast'!W5</f>
        <v>45871</v>
      </c>
      <c r="X5" s="196">
        <f>'C завтраками| Bed and breakfast'!X5</f>
        <v>45873</v>
      </c>
      <c r="Y5" s="196">
        <f>'C завтраками| Bed and breakfast'!Y5</f>
        <v>45874</v>
      </c>
      <c r="Z5" s="196">
        <f>'C завтраками| Bed and breakfast'!Z5</f>
        <v>45877</v>
      </c>
      <c r="AA5" s="196">
        <f>'C завтраками| Bed and breakfast'!AA5</f>
        <v>45879</v>
      </c>
      <c r="AB5" s="196">
        <f>'C завтраками| Bed and breakfast'!AB5</f>
        <v>45884</v>
      </c>
      <c r="AC5" s="196">
        <f>'C завтраками| Bed and breakfast'!AC5</f>
        <v>45885</v>
      </c>
      <c r="AD5" s="196">
        <f>'C завтраками| Bed and breakfast'!AD5</f>
        <v>45886</v>
      </c>
      <c r="AE5" s="196">
        <f>'C завтраками| Bed and breakfast'!AE5</f>
        <v>45887</v>
      </c>
      <c r="AF5" s="196">
        <f>'C завтраками| Bed and breakfast'!AF5</f>
        <v>45889</v>
      </c>
      <c r="AG5" s="196">
        <f>'C завтраками| Bed and breakfast'!AG5</f>
        <v>45890</v>
      </c>
      <c r="AH5" s="196">
        <f>'C завтраками| Bed and breakfast'!AH5</f>
        <v>45891</v>
      </c>
      <c r="AI5" s="196">
        <f>'C завтраками| Bed and breakfast'!AI5</f>
        <v>45893</v>
      </c>
      <c r="AJ5" s="196">
        <f>'C завтраками| Bed and breakfast'!AJ5</f>
        <v>45894</v>
      </c>
      <c r="AK5" s="196">
        <f>'C завтраками| Bed and breakfast'!AK5</f>
        <v>45896</v>
      </c>
      <c r="AL5" s="196">
        <f>'C завтраками| Bed and breakfast'!AL5</f>
        <v>45900</v>
      </c>
      <c r="AM5" s="196">
        <f>'C завтраками| Bed and breakfast'!AM5</f>
        <v>45904</v>
      </c>
      <c r="AN5" s="196">
        <f>'C завтраками| Bed and breakfast'!AN5</f>
        <v>45906</v>
      </c>
      <c r="AO5" s="196">
        <f>'C завтраками| Bed and breakfast'!AO5</f>
        <v>45907</v>
      </c>
      <c r="AP5" s="196">
        <f>'C завтраками| Bed and breakfast'!AP5</f>
        <v>45910</v>
      </c>
      <c r="AQ5" s="196">
        <f>'C завтраками| Bed and breakfast'!AQ5</f>
        <v>45911</v>
      </c>
      <c r="AR5" s="196">
        <f>'C завтраками| Bed and breakfast'!AR5</f>
        <v>45920</v>
      </c>
      <c r="AS5" s="196">
        <f>'C завтраками| Bed and breakfast'!AS5</f>
        <v>45930</v>
      </c>
      <c r="AT5" s="196">
        <f>'C завтраками| Bed and breakfast'!AT5</f>
        <v>45939</v>
      </c>
      <c r="AU5" s="196">
        <f>'C завтраками| Bed and breakfast'!AU5</f>
        <v>45941</v>
      </c>
      <c r="AV5" s="196">
        <f>'C завтраками| Bed and breakfast'!AV5</f>
        <v>45946</v>
      </c>
      <c r="AW5" s="196">
        <f>'C завтраками| Bed and breakfast'!AW5</f>
        <v>45948</v>
      </c>
      <c r="AX5" s="196">
        <f>'C завтраками| Bed and breakfast'!AX5</f>
        <v>45952</v>
      </c>
      <c r="AY5" s="196">
        <f>'C завтраками| Bed and breakfast'!AY5</f>
        <v>45953</v>
      </c>
      <c r="AZ5" s="196">
        <f>'C завтраками| Bed and breakfast'!AZ5</f>
        <v>45955</v>
      </c>
      <c r="BA5" s="196">
        <f>'C завтраками| Bed and breakfast'!BA5</f>
        <v>45960</v>
      </c>
      <c r="BB5" s="196">
        <f>'C завтраками| Bed and breakfast'!BB5</f>
        <v>45964</v>
      </c>
      <c r="BC5" s="196">
        <f>'C завтраками| Bed and breakfast'!BC5</f>
        <v>45965</v>
      </c>
      <c r="BD5" s="196">
        <f>'C завтраками| Bed and breakfast'!BD5</f>
        <v>45967</v>
      </c>
      <c r="BE5" s="196">
        <f>'C завтраками| Bed and breakfast'!BE5</f>
        <v>45969</v>
      </c>
      <c r="BF5" s="196">
        <f>'C завтраками| Bed and breakfast'!BF5</f>
        <v>45974</v>
      </c>
      <c r="BG5" s="196">
        <f>'C завтраками| Bed and breakfast'!BG5</f>
        <v>45976</v>
      </c>
      <c r="BH5" s="196">
        <f>'C завтраками| Bed and breakfast'!BH5</f>
        <v>45981</v>
      </c>
      <c r="BI5" s="196">
        <f>'C завтраками| Bed and breakfast'!BI5</f>
        <v>45983</v>
      </c>
      <c r="BJ5" s="196">
        <f>'C завтраками| Bed and breakfast'!BJ5</f>
        <v>45988</v>
      </c>
      <c r="BK5" s="196">
        <f>'C завтраками| Bed and breakfast'!BK5</f>
        <v>45990</v>
      </c>
      <c r="BL5" s="196">
        <f>'C завтраками| Bed and breakfast'!BL5</f>
        <v>45991</v>
      </c>
      <c r="BM5" s="196">
        <f>'C завтраками| Bed and breakfast'!BM5</f>
        <v>45997</v>
      </c>
      <c r="BN5" s="196">
        <f>'C завтраками| Bed and breakfast'!BN5</f>
        <v>45999</v>
      </c>
      <c r="BO5" s="196">
        <f>'C завтраками| Bed and breakfast'!BO5</f>
        <v>46002</v>
      </c>
      <c r="BP5" s="196">
        <f>'C завтраками| Bed and breakfast'!BP5</f>
        <v>46009</v>
      </c>
      <c r="BQ5" s="196">
        <f>'C завтраками| Bed and breakfast'!BQ5</f>
        <v>46011</v>
      </c>
      <c r="BR5" s="196">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f>
        <v>20500</v>
      </c>
      <c r="C7" s="8">
        <f>'C завтраками| Bed and breakfast'!C7</f>
        <v>16900</v>
      </c>
      <c r="D7" s="8">
        <f>'C завтраками| Bed and breakfast'!D7</f>
        <v>15900</v>
      </c>
      <c r="E7" s="8">
        <f>'C завтраками| Bed and breakfast'!E7</f>
        <v>15900</v>
      </c>
      <c r="F7" s="8">
        <f>'C завтраками| Bed and breakfast'!F7</f>
        <v>20500</v>
      </c>
      <c r="G7" s="8">
        <f>'C завтраками| Bed and breakfast'!G7</f>
        <v>20500</v>
      </c>
      <c r="H7" s="8">
        <f>'C завтраками| Bed and breakfast'!H7</f>
        <v>18600</v>
      </c>
      <c r="I7" s="8">
        <f>'C завтраками| Bed and breakfast'!I7</f>
        <v>20500</v>
      </c>
      <c r="J7" s="8">
        <f>'C завтраками| Bed and breakfast'!J7</f>
        <v>18600</v>
      </c>
      <c r="K7" s="8">
        <f>'C завтраками| Bed and breakfast'!K7</f>
        <v>18600</v>
      </c>
      <c r="L7" s="8">
        <f>'C завтраками| Bed and breakfast'!L7</f>
        <v>16900</v>
      </c>
      <c r="M7" s="8">
        <f>'C завтраками| Bed and breakfast'!M7</f>
        <v>18600</v>
      </c>
      <c r="N7" s="8">
        <f>'C завтраками| Bed and breakfast'!N7</f>
        <v>18600</v>
      </c>
      <c r="O7" s="8">
        <f>'C завтраками| Bed and breakfast'!O7</f>
        <v>16900</v>
      </c>
      <c r="P7" s="8">
        <f>'C завтраками| Bed and breakfast'!P7</f>
        <v>16900</v>
      </c>
      <c r="Q7" s="8">
        <f>'C завтраками| Bed and breakfast'!Q7</f>
        <v>15900</v>
      </c>
      <c r="R7" s="8">
        <f>'C завтраками| Bed and breakfast'!R7</f>
        <v>16900</v>
      </c>
      <c r="S7" s="8">
        <f>'C завтраками| Bed and breakfast'!S7</f>
        <v>22200</v>
      </c>
      <c r="T7" s="8">
        <f>'C завтраками| Bed and breakfast'!T7</f>
        <v>22200</v>
      </c>
      <c r="U7" s="8">
        <f>'C завтраками| Bed and breakfast'!U7</f>
        <v>16900</v>
      </c>
      <c r="V7" s="8">
        <f>'C завтраками| Bed and breakfast'!V7</f>
        <v>15900</v>
      </c>
      <c r="W7" s="8">
        <f>'C завтраками| Bed and breakfast'!W7</f>
        <v>18600</v>
      </c>
      <c r="X7" s="8">
        <f>'C завтраками| Bed and breakfast'!X7</f>
        <v>16900</v>
      </c>
      <c r="Y7" s="8">
        <f>'C завтраками| Bed and breakfast'!Y7</f>
        <v>18600</v>
      </c>
      <c r="Z7" s="8">
        <f>'C завтраками| Bed and breakfast'!Z7</f>
        <v>16900</v>
      </c>
      <c r="AA7" s="8">
        <f>'C завтраками| Bed and breakfast'!AA7</f>
        <v>20500</v>
      </c>
      <c r="AB7" s="8">
        <f>'C завтраками| Bed and breakfast'!AB7</f>
        <v>20500</v>
      </c>
      <c r="AC7" s="8">
        <f>'C завтраками| Bed and breakfast'!AC7</f>
        <v>22200</v>
      </c>
      <c r="AD7" s="8">
        <f>'C завтраками| Bed and breakfast'!AD7</f>
        <v>18600</v>
      </c>
      <c r="AE7" s="8">
        <f>'C завтраками| Bed and breakfast'!AE7</f>
        <v>18600</v>
      </c>
      <c r="AF7" s="8">
        <f>'C завтраками| Bed and breakfast'!AF7</f>
        <v>18600</v>
      </c>
      <c r="AG7" s="8">
        <f>'C завтраками| Bed and breakfast'!AG7</f>
        <v>16900</v>
      </c>
      <c r="AH7" s="8">
        <f>'C завтраками| Bed and breakfast'!AH7</f>
        <v>15900</v>
      </c>
      <c r="AI7" s="8">
        <f>'C завтраками| Bed and breakfast'!AI7</f>
        <v>14700</v>
      </c>
      <c r="AJ7" s="8">
        <f>'C завтраками| Bed and breakfast'!AJ7</f>
        <v>14700</v>
      </c>
      <c r="AK7" s="8">
        <f>'C завтраками| Bed and breakfast'!AK7</f>
        <v>13500</v>
      </c>
      <c r="AL7" s="8">
        <f>'C завтраками| Bed and breakfast'!AL7</f>
        <v>12300</v>
      </c>
      <c r="AM7" s="8">
        <f>'C завтраками| Bed and breakfast'!AM7</f>
        <v>13500</v>
      </c>
      <c r="AN7" s="8">
        <f>'C завтраками| Bed and breakfast'!AN7</f>
        <v>13500</v>
      </c>
      <c r="AO7" s="8">
        <f>'C завтраками| Bed and breakfast'!AO7</f>
        <v>12300</v>
      </c>
      <c r="AP7" s="8">
        <f>'C завтраками| Bed and breakfast'!AP7</f>
        <v>15900</v>
      </c>
      <c r="AQ7" s="8">
        <f>'C завтраками| Bed and breakfast'!AQ7</f>
        <v>15900</v>
      </c>
      <c r="AR7" s="8">
        <f>'C завтраками| Bed and breakfast'!AR7</f>
        <v>14700</v>
      </c>
      <c r="AS7" s="8">
        <f>'C завтраками| Bed and breakfast'!AS7</f>
        <v>12300</v>
      </c>
      <c r="AT7" s="8">
        <f>'C завтраками| Bed and breakfast'!AT7</f>
        <v>10300</v>
      </c>
      <c r="AU7" s="8">
        <f>'C завтраками| Bed and breakfast'!AU7</f>
        <v>11500</v>
      </c>
      <c r="AV7" s="8">
        <f>'C завтраками| Bed and breakfast'!AV7</f>
        <v>10300</v>
      </c>
      <c r="AW7" s="8">
        <f>'C завтраками| Bed and breakfast'!AW7</f>
        <v>10300</v>
      </c>
      <c r="AX7" s="8">
        <f>'C завтраками| Bed and breakfast'!AX7</f>
        <v>10300</v>
      </c>
      <c r="AY7" s="8">
        <f>'C завтраками| Bed and breakfast'!AY7</f>
        <v>9600</v>
      </c>
      <c r="AZ7" s="8">
        <f>'C завтраками| Bed and breakfast'!AZ7</f>
        <v>10300</v>
      </c>
      <c r="BA7" s="8">
        <f>'C завтраками| Bed and breakfast'!BA7</f>
        <v>9600</v>
      </c>
      <c r="BB7" s="8">
        <f>'C завтраками| Bed and breakfast'!BB7</f>
        <v>10300</v>
      </c>
      <c r="BC7" s="8">
        <f>'C завтраками| Bed and breakfast'!BC7</f>
        <v>9600</v>
      </c>
      <c r="BD7" s="8">
        <f>'C завтраками| Bed and breakfast'!BD7</f>
        <v>8900</v>
      </c>
      <c r="BE7" s="8">
        <f>'C завтраками| Bed and breakfast'!BE7</f>
        <v>9600</v>
      </c>
      <c r="BF7" s="8">
        <f>'C завтраками| Bed and breakfast'!BF7</f>
        <v>8900</v>
      </c>
      <c r="BG7" s="8">
        <f>'C завтраками| Bed and breakfast'!BG7</f>
        <v>9600</v>
      </c>
      <c r="BH7" s="8">
        <f>'C завтраками| Bed and breakfast'!BH7</f>
        <v>8900</v>
      </c>
      <c r="BI7" s="8">
        <f>'C завтраками| Bed and breakfast'!BI7</f>
        <v>9600</v>
      </c>
      <c r="BJ7" s="8">
        <f>'C завтраками| Bed and breakfast'!BJ7</f>
        <v>8900</v>
      </c>
      <c r="BK7" s="8">
        <f>'C завтраками| Bed and breakfast'!BK7</f>
        <v>9600</v>
      </c>
      <c r="BL7" s="8">
        <f>'C завтраками| Bed and breakfast'!BL7</f>
        <v>8900</v>
      </c>
      <c r="BM7" s="8">
        <f>'C завтраками| Bed and breakfast'!BM7</f>
        <v>9600</v>
      </c>
      <c r="BN7" s="8">
        <f>'C завтраками| Bed and breakfast'!BN7</f>
        <v>10500</v>
      </c>
      <c r="BO7" s="8">
        <f>'C завтраками| Bed and breakfast'!BO7</f>
        <v>9600</v>
      </c>
      <c r="BP7" s="8">
        <f>'C завтраками| Bed and breakfast'!BP7</f>
        <v>11000</v>
      </c>
      <c r="BQ7" s="8">
        <f>'C завтраками| Bed and breakfast'!BQ7</f>
        <v>12600</v>
      </c>
      <c r="BR7" s="8">
        <f>'C завтраками| Bed and breakfast'!BR7</f>
        <v>11000</v>
      </c>
    </row>
    <row r="8" spans="1:70" s="53" customFormat="1" x14ac:dyDescent="0.2">
      <c r="A8" s="88">
        <v>2</v>
      </c>
      <c r="B8" s="8">
        <f>'C завтраками| Bed and breakfast'!B8</f>
        <v>22200</v>
      </c>
      <c r="C8" s="8">
        <f>'C завтраками| Bed and breakfast'!C8</f>
        <v>18600</v>
      </c>
      <c r="D8" s="8">
        <f>'C завтраками| Bed and breakfast'!D8</f>
        <v>17600</v>
      </c>
      <c r="E8" s="8">
        <f>'C завтраками| Bed and breakfast'!E8</f>
        <v>17600</v>
      </c>
      <c r="F8" s="8">
        <f>'C завтраками| Bed and breakfast'!F8</f>
        <v>22200</v>
      </c>
      <c r="G8" s="8">
        <f>'C завтраками| Bed and breakfast'!G8</f>
        <v>22200</v>
      </c>
      <c r="H8" s="8">
        <f>'C завтраками| Bed and breakfast'!H8</f>
        <v>20300</v>
      </c>
      <c r="I8" s="8">
        <f>'C завтраками| Bed and breakfast'!I8</f>
        <v>22200</v>
      </c>
      <c r="J8" s="8">
        <f>'C завтраками| Bed and breakfast'!J8</f>
        <v>20300</v>
      </c>
      <c r="K8" s="8">
        <f>'C завтраками| Bed and breakfast'!K8</f>
        <v>20300</v>
      </c>
      <c r="L8" s="8">
        <f>'C завтраками| Bed and breakfast'!L8</f>
        <v>18600</v>
      </c>
      <c r="M8" s="8">
        <f>'C завтраками| Bed and breakfast'!M8</f>
        <v>20300</v>
      </c>
      <c r="N8" s="8">
        <f>'C завтраками| Bed and breakfast'!N8</f>
        <v>20300</v>
      </c>
      <c r="O8" s="8">
        <f>'C завтраками| Bed and breakfast'!O8</f>
        <v>18600</v>
      </c>
      <c r="P8" s="8">
        <f>'C завтраками| Bed and breakfast'!P8</f>
        <v>18600</v>
      </c>
      <c r="Q8" s="8">
        <f>'C завтраками| Bed and breakfast'!Q8</f>
        <v>17600</v>
      </c>
      <c r="R8" s="8">
        <f>'C завтраками| Bed and breakfast'!R8</f>
        <v>18600</v>
      </c>
      <c r="S8" s="8">
        <f>'C завтраками| Bed and breakfast'!S8</f>
        <v>23900</v>
      </c>
      <c r="T8" s="8">
        <f>'C завтраками| Bed and breakfast'!T8</f>
        <v>23900</v>
      </c>
      <c r="U8" s="8">
        <f>'C завтраками| Bed and breakfast'!U8</f>
        <v>18600</v>
      </c>
      <c r="V8" s="8">
        <f>'C завтраками| Bed and breakfast'!V8</f>
        <v>17600</v>
      </c>
      <c r="W8" s="8">
        <f>'C завтраками| Bed and breakfast'!W8</f>
        <v>20300</v>
      </c>
      <c r="X8" s="8">
        <f>'C завтраками| Bed and breakfast'!X8</f>
        <v>18600</v>
      </c>
      <c r="Y8" s="8">
        <f>'C завтраками| Bed and breakfast'!Y8</f>
        <v>20300</v>
      </c>
      <c r="Z8" s="8">
        <f>'C завтраками| Bed and breakfast'!Z8</f>
        <v>18600</v>
      </c>
      <c r="AA8" s="8">
        <f>'C завтраками| Bed and breakfast'!AA8</f>
        <v>22200</v>
      </c>
      <c r="AB8" s="8">
        <f>'C завтраками| Bed and breakfast'!AB8</f>
        <v>22200</v>
      </c>
      <c r="AC8" s="8">
        <f>'C завтраками| Bed and breakfast'!AC8</f>
        <v>23900</v>
      </c>
      <c r="AD8" s="8">
        <f>'C завтраками| Bed and breakfast'!AD8</f>
        <v>20300</v>
      </c>
      <c r="AE8" s="8">
        <f>'C завтраками| Bed and breakfast'!AE8</f>
        <v>20300</v>
      </c>
      <c r="AF8" s="8">
        <f>'C завтраками| Bed and breakfast'!AF8</f>
        <v>20300</v>
      </c>
      <c r="AG8" s="8">
        <f>'C завтраками| Bed and breakfast'!AG8</f>
        <v>18600</v>
      </c>
      <c r="AH8" s="8">
        <f>'C завтраками| Bed and breakfast'!AH8</f>
        <v>17600</v>
      </c>
      <c r="AI8" s="8">
        <f>'C завтраками| Bed and breakfast'!AI8</f>
        <v>16400</v>
      </c>
      <c r="AJ8" s="8">
        <f>'C завтраками| Bed and breakfast'!AJ8</f>
        <v>16400</v>
      </c>
      <c r="AK8" s="8">
        <f>'C завтраками| Bed and breakfast'!AK8</f>
        <v>15200</v>
      </c>
      <c r="AL8" s="8">
        <f>'C завтраками| Bed and breakfast'!AL8</f>
        <v>14000</v>
      </c>
      <c r="AM8" s="8">
        <f>'C завтраками| Bed and breakfast'!AM8</f>
        <v>15200</v>
      </c>
      <c r="AN8" s="8">
        <f>'C завтраками| Bed and breakfast'!AN8</f>
        <v>15200</v>
      </c>
      <c r="AO8" s="8">
        <f>'C завтраками| Bed and breakfast'!AO8</f>
        <v>14000</v>
      </c>
      <c r="AP8" s="8">
        <f>'C завтраками| Bed and breakfast'!AP8</f>
        <v>17600</v>
      </c>
      <c r="AQ8" s="8">
        <f>'C завтраками| Bed and breakfast'!AQ8</f>
        <v>17600</v>
      </c>
      <c r="AR8" s="8">
        <f>'C завтраками| Bed and breakfast'!AR8</f>
        <v>16400</v>
      </c>
      <c r="AS8" s="8">
        <f>'C завтраками| Bed and breakfast'!AS8</f>
        <v>14000</v>
      </c>
      <c r="AT8" s="8">
        <f>'C завтраками| Bed and breakfast'!AT8</f>
        <v>12000</v>
      </c>
      <c r="AU8" s="8">
        <f>'C завтраками| Bed and breakfast'!AU8</f>
        <v>13200</v>
      </c>
      <c r="AV8" s="8">
        <f>'C завтраками| Bed and breakfast'!AV8</f>
        <v>12000</v>
      </c>
      <c r="AW8" s="8">
        <f>'C завтраками| Bed and breakfast'!AW8</f>
        <v>12000</v>
      </c>
      <c r="AX8" s="8">
        <f>'C завтраками| Bed and breakfast'!AX8</f>
        <v>12000</v>
      </c>
      <c r="AY8" s="8">
        <f>'C завтраками| Bed and breakfast'!AY8</f>
        <v>11300</v>
      </c>
      <c r="AZ8" s="8">
        <f>'C завтраками| Bed and breakfast'!AZ8</f>
        <v>12000</v>
      </c>
      <c r="BA8" s="8">
        <f>'C завтраками| Bed and breakfast'!BA8</f>
        <v>11300</v>
      </c>
      <c r="BB8" s="8">
        <f>'C завтраками| Bed and breakfast'!BB8</f>
        <v>12000</v>
      </c>
      <c r="BC8" s="8">
        <f>'C завтраками| Bed and breakfast'!BC8</f>
        <v>11300</v>
      </c>
      <c r="BD8" s="8">
        <f>'C завтраками| Bed and breakfast'!BD8</f>
        <v>10600</v>
      </c>
      <c r="BE8" s="8">
        <f>'C завтраками| Bed and breakfast'!BE8</f>
        <v>11300</v>
      </c>
      <c r="BF8" s="8">
        <f>'C завтраками| Bed and breakfast'!BF8</f>
        <v>10600</v>
      </c>
      <c r="BG8" s="8">
        <f>'C завтраками| Bed and breakfast'!BG8</f>
        <v>11300</v>
      </c>
      <c r="BH8" s="8">
        <f>'C завтраками| Bed and breakfast'!BH8</f>
        <v>10600</v>
      </c>
      <c r="BI8" s="8">
        <f>'C завтраками| Bed and breakfast'!BI8</f>
        <v>11300</v>
      </c>
      <c r="BJ8" s="8">
        <f>'C завтраками| Bed and breakfast'!BJ8</f>
        <v>10600</v>
      </c>
      <c r="BK8" s="8">
        <f>'C завтраками| Bed and breakfast'!BK8</f>
        <v>11300</v>
      </c>
      <c r="BL8" s="8">
        <f>'C завтраками| Bed and breakfast'!BL8</f>
        <v>10600</v>
      </c>
      <c r="BM8" s="8">
        <f>'C завтраками| Bed and breakfast'!BM8</f>
        <v>11300</v>
      </c>
      <c r="BN8" s="8">
        <f>'C завтраками| Bed and breakfast'!BN8</f>
        <v>12200</v>
      </c>
      <c r="BO8" s="8">
        <f>'C завтраками| Bed and breakfast'!BO8</f>
        <v>11300</v>
      </c>
      <c r="BP8" s="8">
        <f>'C завтраками| Bed and breakfast'!BP8</f>
        <v>12700</v>
      </c>
      <c r="BQ8" s="8">
        <f>'C завтраками| Bed and breakfast'!BQ8</f>
        <v>14300</v>
      </c>
      <c r="BR8" s="8">
        <f>'C завтраками| Bed and breakfast'!BR8</f>
        <v>12700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f>
        <v>22500</v>
      </c>
      <c r="C10" s="8">
        <f>'C завтраками| Bed and breakfast'!C10</f>
        <v>18900</v>
      </c>
      <c r="D10" s="8">
        <f>'C завтраками| Bed and breakfast'!D10</f>
        <v>17900</v>
      </c>
      <c r="E10" s="8">
        <f>'C завтраками| Bed and breakfast'!E10</f>
        <v>17900</v>
      </c>
      <c r="F10" s="8">
        <f>'C завтраками| Bed and breakfast'!F10</f>
        <v>22500</v>
      </c>
      <c r="G10" s="8">
        <f>'C завтраками| Bed and breakfast'!G10</f>
        <v>22500</v>
      </c>
      <c r="H10" s="8">
        <f>'C завтраками| Bed and breakfast'!H10</f>
        <v>20600</v>
      </c>
      <c r="I10" s="8">
        <f>'C завтраками| Bed and breakfast'!I10</f>
        <v>22500</v>
      </c>
      <c r="J10" s="8">
        <f>'C завтраками| Bed and breakfast'!J10</f>
        <v>20600</v>
      </c>
      <c r="K10" s="8">
        <f>'C завтраками| Bed and breakfast'!K10</f>
        <v>20600</v>
      </c>
      <c r="L10" s="8">
        <f>'C завтраками| Bed and breakfast'!L10</f>
        <v>18900</v>
      </c>
      <c r="M10" s="8">
        <f>'C завтраками| Bed and breakfast'!M10</f>
        <v>20600</v>
      </c>
      <c r="N10" s="8">
        <f>'C завтраками| Bed and breakfast'!N10</f>
        <v>20600</v>
      </c>
      <c r="O10" s="8">
        <f>'C завтраками| Bed and breakfast'!O10</f>
        <v>18900</v>
      </c>
      <c r="P10" s="8">
        <f>'C завтраками| Bed and breakfast'!P10</f>
        <v>18900</v>
      </c>
      <c r="Q10" s="8">
        <f>'C завтраками| Bed and breakfast'!Q10</f>
        <v>17900</v>
      </c>
      <c r="R10" s="8">
        <f>'C завтраками| Bed and breakfast'!R10</f>
        <v>18900</v>
      </c>
      <c r="S10" s="8">
        <f>'C завтраками| Bed and breakfast'!S10</f>
        <v>24200</v>
      </c>
      <c r="T10" s="8">
        <f>'C завтраками| Bed and breakfast'!T10</f>
        <v>24200</v>
      </c>
      <c r="U10" s="8">
        <f>'C завтраками| Bed and breakfast'!U10</f>
        <v>18900</v>
      </c>
      <c r="V10" s="8">
        <f>'C завтраками| Bed and breakfast'!V10</f>
        <v>17900</v>
      </c>
      <c r="W10" s="8">
        <f>'C завтраками| Bed and breakfast'!W10</f>
        <v>20600</v>
      </c>
      <c r="X10" s="8">
        <f>'C завтраками| Bed and breakfast'!X10</f>
        <v>18900</v>
      </c>
      <c r="Y10" s="8">
        <f>'C завтраками| Bed and breakfast'!Y10</f>
        <v>20600</v>
      </c>
      <c r="Z10" s="8">
        <f>'C завтраками| Bed and breakfast'!Z10</f>
        <v>18900</v>
      </c>
      <c r="AA10" s="8">
        <f>'C завтраками| Bed and breakfast'!AA10</f>
        <v>22500</v>
      </c>
      <c r="AB10" s="8">
        <f>'C завтраками| Bed and breakfast'!AB10</f>
        <v>22500</v>
      </c>
      <c r="AC10" s="8">
        <f>'C завтраками| Bed and breakfast'!AC10</f>
        <v>24200</v>
      </c>
      <c r="AD10" s="8">
        <f>'C завтраками| Bed and breakfast'!AD10</f>
        <v>20600</v>
      </c>
      <c r="AE10" s="8">
        <f>'C завтраками| Bed and breakfast'!AE10</f>
        <v>20600</v>
      </c>
      <c r="AF10" s="8">
        <f>'C завтраками| Bed and breakfast'!AF10</f>
        <v>20600</v>
      </c>
      <c r="AG10" s="8">
        <f>'C завтраками| Bed and breakfast'!AG10</f>
        <v>18900</v>
      </c>
      <c r="AH10" s="8">
        <f>'C завтраками| Bed and breakfast'!AH10</f>
        <v>17900</v>
      </c>
      <c r="AI10" s="8">
        <f>'C завтраками| Bed and breakfast'!AI10</f>
        <v>16700</v>
      </c>
      <c r="AJ10" s="8">
        <f>'C завтраками| Bed and breakfast'!AJ10</f>
        <v>16700</v>
      </c>
      <c r="AK10" s="8">
        <f>'C завтраками| Bed and breakfast'!AK10</f>
        <v>15500</v>
      </c>
      <c r="AL10" s="8">
        <f>'C завтраками| Bed and breakfast'!AL10</f>
        <v>14300</v>
      </c>
      <c r="AM10" s="8">
        <f>'C завтраками| Bed and breakfast'!AM10</f>
        <v>15500</v>
      </c>
      <c r="AN10" s="8">
        <f>'C завтраками| Bed and breakfast'!AN10</f>
        <v>15500</v>
      </c>
      <c r="AO10" s="8">
        <f>'C завтраками| Bed and breakfast'!AO10</f>
        <v>14300</v>
      </c>
      <c r="AP10" s="8">
        <f>'C завтраками| Bed and breakfast'!AP10</f>
        <v>17900</v>
      </c>
      <c r="AQ10" s="8">
        <f>'C завтраками| Bed and breakfast'!AQ10</f>
        <v>17900</v>
      </c>
      <c r="AR10" s="8">
        <f>'C завтраками| Bed and breakfast'!AR10</f>
        <v>16700</v>
      </c>
      <c r="AS10" s="8">
        <f>'C завтраками| Bed and breakfast'!AS10</f>
        <v>14300</v>
      </c>
      <c r="AT10" s="8">
        <f>'C завтраками| Bed and breakfast'!AT10</f>
        <v>11300</v>
      </c>
      <c r="AU10" s="8">
        <f>'C завтраками| Bed and breakfast'!AU10</f>
        <v>12500</v>
      </c>
      <c r="AV10" s="8">
        <f>'C завтраками| Bed and breakfast'!AV10</f>
        <v>11300</v>
      </c>
      <c r="AW10" s="8">
        <f>'C завтраками| Bed and breakfast'!AW10</f>
        <v>11300</v>
      </c>
      <c r="AX10" s="8">
        <f>'C завтраками| Bed and breakfast'!AX10</f>
        <v>11300</v>
      </c>
      <c r="AY10" s="8">
        <f>'C завтраками| Bed and breakfast'!AY10</f>
        <v>10600</v>
      </c>
      <c r="AZ10" s="8">
        <f>'C завтраками| Bed and breakfast'!AZ10</f>
        <v>11300</v>
      </c>
      <c r="BA10" s="8">
        <f>'C завтраками| Bed and breakfast'!BA10</f>
        <v>10600</v>
      </c>
      <c r="BB10" s="8">
        <f>'C завтраками| Bed and breakfast'!BB10</f>
        <v>11300</v>
      </c>
      <c r="BC10" s="8">
        <f>'C завтраками| Bed and breakfast'!BC10</f>
        <v>10600</v>
      </c>
      <c r="BD10" s="8">
        <f>'C завтраками| Bed and breakfast'!BD10</f>
        <v>9900</v>
      </c>
      <c r="BE10" s="8">
        <f>'C завтраками| Bed and breakfast'!BE10</f>
        <v>10600</v>
      </c>
      <c r="BF10" s="8">
        <f>'C завтраками| Bed and breakfast'!BF10</f>
        <v>9900</v>
      </c>
      <c r="BG10" s="8">
        <f>'C завтраками| Bed and breakfast'!BG10</f>
        <v>10600</v>
      </c>
      <c r="BH10" s="8">
        <f>'C завтраками| Bed and breakfast'!BH10</f>
        <v>9900</v>
      </c>
      <c r="BI10" s="8">
        <f>'C завтраками| Bed and breakfast'!BI10</f>
        <v>10600</v>
      </c>
      <c r="BJ10" s="8">
        <f>'C завтраками| Bed and breakfast'!BJ10</f>
        <v>9900</v>
      </c>
      <c r="BK10" s="8">
        <f>'C завтраками| Bed and breakfast'!BK10</f>
        <v>10600</v>
      </c>
      <c r="BL10" s="8">
        <f>'C завтраками| Bed and breakfast'!BL10</f>
        <v>9900</v>
      </c>
      <c r="BM10" s="8">
        <f>'C завтраками| Bed and breakfast'!BM10</f>
        <v>10600</v>
      </c>
      <c r="BN10" s="8">
        <f>'C завтраками| Bed and breakfast'!BN10</f>
        <v>11500</v>
      </c>
      <c r="BO10" s="8">
        <f>'C завтраками| Bed and breakfast'!BO10</f>
        <v>10600</v>
      </c>
      <c r="BP10" s="8">
        <f>'C завтраками| Bed and breakfast'!BP10</f>
        <v>12000</v>
      </c>
      <c r="BQ10" s="8">
        <f>'C завтраками| Bed and breakfast'!BQ10</f>
        <v>13600</v>
      </c>
      <c r="BR10" s="8">
        <f>'C завтраками| Bed and breakfast'!BR10</f>
        <v>12000</v>
      </c>
    </row>
    <row r="11" spans="1:70" s="53" customFormat="1" x14ac:dyDescent="0.2">
      <c r="A11" s="180">
        <v>2</v>
      </c>
      <c r="B11" s="8">
        <f>'C завтраками| Bed and breakfast'!B11</f>
        <v>24200</v>
      </c>
      <c r="C11" s="8">
        <f>'C завтраками| Bed and breakfast'!C11</f>
        <v>20600</v>
      </c>
      <c r="D11" s="8">
        <f>'C завтраками| Bed and breakfast'!D11</f>
        <v>19600</v>
      </c>
      <c r="E11" s="8">
        <f>'C завтраками| Bed and breakfast'!E11</f>
        <v>19600</v>
      </c>
      <c r="F11" s="8">
        <f>'C завтраками| Bed and breakfast'!F11</f>
        <v>24200</v>
      </c>
      <c r="G11" s="8">
        <f>'C завтраками| Bed and breakfast'!G11</f>
        <v>24200</v>
      </c>
      <c r="H11" s="8">
        <f>'C завтраками| Bed and breakfast'!H11</f>
        <v>22300</v>
      </c>
      <c r="I11" s="8">
        <f>'C завтраками| Bed and breakfast'!I11</f>
        <v>24200</v>
      </c>
      <c r="J11" s="8">
        <f>'C завтраками| Bed and breakfast'!J11</f>
        <v>22300</v>
      </c>
      <c r="K11" s="8">
        <f>'C завтраками| Bed and breakfast'!K11</f>
        <v>22300</v>
      </c>
      <c r="L11" s="8">
        <f>'C завтраками| Bed and breakfast'!L11</f>
        <v>20600</v>
      </c>
      <c r="M11" s="8">
        <f>'C завтраками| Bed and breakfast'!M11</f>
        <v>22300</v>
      </c>
      <c r="N11" s="8">
        <f>'C завтраками| Bed and breakfast'!N11</f>
        <v>22300</v>
      </c>
      <c r="O11" s="8">
        <f>'C завтраками| Bed and breakfast'!O11</f>
        <v>20600</v>
      </c>
      <c r="P11" s="8">
        <f>'C завтраками| Bed and breakfast'!P11</f>
        <v>20600</v>
      </c>
      <c r="Q11" s="8">
        <f>'C завтраками| Bed and breakfast'!Q11</f>
        <v>19600</v>
      </c>
      <c r="R11" s="8">
        <f>'C завтраками| Bed and breakfast'!R11</f>
        <v>20600</v>
      </c>
      <c r="S11" s="8">
        <f>'C завтраками| Bed and breakfast'!S11</f>
        <v>25900</v>
      </c>
      <c r="T11" s="8">
        <f>'C завтраками| Bed and breakfast'!T11</f>
        <v>25900</v>
      </c>
      <c r="U11" s="8">
        <f>'C завтраками| Bed and breakfast'!U11</f>
        <v>20600</v>
      </c>
      <c r="V11" s="8">
        <f>'C завтраками| Bed and breakfast'!V11</f>
        <v>19600</v>
      </c>
      <c r="W11" s="8">
        <f>'C завтраками| Bed and breakfast'!W11</f>
        <v>22300</v>
      </c>
      <c r="X11" s="8">
        <f>'C завтраками| Bed and breakfast'!X11</f>
        <v>20600</v>
      </c>
      <c r="Y11" s="8">
        <f>'C завтраками| Bed and breakfast'!Y11</f>
        <v>22300</v>
      </c>
      <c r="Z11" s="8">
        <f>'C завтраками| Bed and breakfast'!Z11</f>
        <v>20600</v>
      </c>
      <c r="AA11" s="8">
        <f>'C завтраками| Bed and breakfast'!AA11</f>
        <v>24200</v>
      </c>
      <c r="AB11" s="8">
        <f>'C завтраками| Bed and breakfast'!AB11</f>
        <v>24200</v>
      </c>
      <c r="AC11" s="8">
        <f>'C завтраками| Bed and breakfast'!AC11</f>
        <v>25900</v>
      </c>
      <c r="AD11" s="8">
        <f>'C завтраками| Bed and breakfast'!AD11</f>
        <v>22300</v>
      </c>
      <c r="AE11" s="8">
        <f>'C завтраками| Bed and breakfast'!AE11</f>
        <v>22300</v>
      </c>
      <c r="AF11" s="8">
        <f>'C завтраками| Bed and breakfast'!AF11</f>
        <v>22300</v>
      </c>
      <c r="AG11" s="8">
        <f>'C завтраками| Bed and breakfast'!AG11</f>
        <v>20600</v>
      </c>
      <c r="AH11" s="8">
        <f>'C завтраками| Bed and breakfast'!AH11</f>
        <v>19600</v>
      </c>
      <c r="AI11" s="8">
        <f>'C завтраками| Bed and breakfast'!AI11</f>
        <v>18400</v>
      </c>
      <c r="AJ11" s="8">
        <f>'C завтраками| Bed and breakfast'!AJ11</f>
        <v>18400</v>
      </c>
      <c r="AK11" s="8">
        <f>'C завтраками| Bed and breakfast'!AK11</f>
        <v>17200</v>
      </c>
      <c r="AL11" s="8">
        <f>'C завтраками| Bed and breakfast'!AL11</f>
        <v>16000</v>
      </c>
      <c r="AM11" s="8">
        <f>'C завтраками| Bed and breakfast'!AM11</f>
        <v>17200</v>
      </c>
      <c r="AN11" s="8">
        <f>'C завтраками| Bed and breakfast'!AN11</f>
        <v>17200</v>
      </c>
      <c r="AO11" s="8">
        <f>'C завтраками| Bed and breakfast'!AO11</f>
        <v>16000</v>
      </c>
      <c r="AP11" s="8">
        <f>'C завтраками| Bed and breakfast'!AP11</f>
        <v>19600</v>
      </c>
      <c r="AQ11" s="8">
        <f>'C завтраками| Bed and breakfast'!AQ11</f>
        <v>19600</v>
      </c>
      <c r="AR11" s="8">
        <f>'C завтраками| Bed and breakfast'!AR11</f>
        <v>18400</v>
      </c>
      <c r="AS11" s="8">
        <f>'C завтраками| Bed and breakfast'!AS11</f>
        <v>16000</v>
      </c>
      <c r="AT11" s="8">
        <f>'C завтраками| Bed and breakfast'!AT11</f>
        <v>13000</v>
      </c>
      <c r="AU11" s="8">
        <f>'C завтраками| Bed and breakfast'!AU11</f>
        <v>14200</v>
      </c>
      <c r="AV11" s="8">
        <f>'C завтраками| Bed and breakfast'!AV11</f>
        <v>13000</v>
      </c>
      <c r="AW11" s="8">
        <f>'C завтраками| Bed and breakfast'!AW11</f>
        <v>13000</v>
      </c>
      <c r="AX11" s="8">
        <f>'C завтраками| Bed and breakfast'!AX11</f>
        <v>13000</v>
      </c>
      <c r="AY11" s="8">
        <f>'C завтраками| Bed and breakfast'!AY11</f>
        <v>12300</v>
      </c>
      <c r="AZ11" s="8">
        <f>'C завтраками| Bed and breakfast'!AZ11</f>
        <v>13000</v>
      </c>
      <c r="BA11" s="8">
        <f>'C завтраками| Bed and breakfast'!BA11</f>
        <v>12300</v>
      </c>
      <c r="BB11" s="8">
        <f>'C завтраками| Bed and breakfast'!BB11</f>
        <v>13000</v>
      </c>
      <c r="BC11" s="8">
        <f>'C завтраками| Bed and breakfast'!BC11</f>
        <v>12300</v>
      </c>
      <c r="BD11" s="8">
        <f>'C завтраками| Bed and breakfast'!BD11</f>
        <v>11600</v>
      </c>
      <c r="BE11" s="8">
        <f>'C завтраками| Bed and breakfast'!BE11</f>
        <v>12300</v>
      </c>
      <c r="BF11" s="8">
        <f>'C завтраками| Bed and breakfast'!BF11</f>
        <v>11600</v>
      </c>
      <c r="BG11" s="8">
        <f>'C завтраками| Bed and breakfast'!BG11</f>
        <v>12300</v>
      </c>
      <c r="BH11" s="8">
        <f>'C завтраками| Bed and breakfast'!BH11</f>
        <v>11600</v>
      </c>
      <c r="BI11" s="8">
        <f>'C завтраками| Bed and breakfast'!BI11</f>
        <v>12300</v>
      </c>
      <c r="BJ11" s="8">
        <f>'C завтраками| Bed and breakfast'!BJ11</f>
        <v>11600</v>
      </c>
      <c r="BK11" s="8">
        <f>'C завтраками| Bed and breakfast'!BK11</f>
        <v>12300</v>
      </c>
      <c r="BL11" s="8">
        <f>'C завтраками| Bed and breakfast'!BL11</f>
        <v>11600</v>
      </c>
      <c r="BM11" s="8">
        <f>'C завтраками| Bed and breakfast'!BM11</f>
        <v>12300</v>
      </c>
      <c r="BN11" s="8">
        <f>'C завтраками| Bed and breakfast'!BN11</f>
        <v>13200</v>
      </c>
      <c r="BO11" s="8">
        <f>'C завтраками| Bed and breakfast'!BO11</f>
        <v>12300</v>
      </c>
      <c r="BP11" s="8">
        <f>'C завтраками| Bed and breakfast'!BP11</f>
        <v>13700</v>
      </c>
      <c r="BQ11" s="8">
        <f>'C завтраками| Bed and breakfast'!BQ11</f>
        <v>15300</v>
      </c>
      <c r="BR11" s="8">
        <f>'C завтраками| Bed and breakfast'!BR11</f>
        <v>13700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f>
        <v>23500</v>
      </c>
      <c r="C13" s="8">
        <f>'C завтраками| Bed and breakfast'!C13</f>
        <v>19900</v>
      </c>
      <c r="D13" s="8">
        <f>'C завтраками| Bed and breakfast'!D13</f>
        <v>18900</v>
      </c>
      <c r="E13" s="8">
        <f>'C завтраками| Bed and breakfast'!E13</f>
        <v>18900</v>
      </c>
      <c r="F13" s="8">
        <f>'C завтраками| Bed and breakfast'!F13</f>
        <v>23500</v>
      </c>
      <c r="G13" s="8">
        <f>'C завтраками| Bed and breakfast'!G13</f>
        <v>23500</v>
      </c>
      <c r="H13" s="8">
        <f>'C завтраками| Bed and breakfast'!H13</f>
        <v>21600</v>
      </c>
      <c r="I13" s="8">
        <f>'C завтраками| Bed and breakfast'!I13</f>
        <v>23500</v>
      </c>
      <c r="J13" s="8">
        <f>'C завтраками| Bed and breakfast'!J13</f>
        <v>21600</v>
      </c>
      <c r="K13" s="8">
        <f>'C завтраками| Bed and breakfast'!K13</f>
        <v>21600</v>
      </c>
      <c r="L13" s="8">
        <f>'C завтраками| Bed and breakfast'!L13</f>
        <v>19900</v>
      </c>
      <c r="M13" s="8">
        <f>'C завтраками| Bed and breakfast'!M13</f>
        <v>21600</v>
      </c>
      <c r="N13" s="8">
        <f>'C завтраками| Bed and breakfast'!N13</f>
        <v>21600</v>
      </c>
      <c r="O13" s="8">
        <f>'C завтраками| Bed and breakfast'!O13</f>
        <v>19900</v>
      </c>
      <c r="P13" s="8">
        <f>'C завтраками| Bed and breakfast'!P13</f>
        <v>19900</v>
      </c>
      <c r="Q13" s="8">
        <f>'C завтраками| Bed and breakfast'!Q13</f>
        <v>18900</v>
      </c>
      <c r="R13" s="8">
        <f>'C завтраками| Bed and breakfast'!R13</f>
        <v>19900</v>
      </c>
      <c r="S13" s="8">
        <f>'C завтраками| Bed and breakfast'!S13</f>
        <v>25200</v>
      </c>
      <c r="T13" s="8">
        <f>'C завтраками| Bed and breakfast'!T13</f>
        <v>25200</v>
      </c>
      <c r="U13" s="8">
        <f>'C завтраками| Bed and breakfast'!U13</f>
        <v>19900</v>
      </c>
      <c r="V13" s="8">
        <f>'C завтраками| Bed and breakfast'!V13</f>
        <v>18900</v>
      </c>
      <c r="W13" s="8">
        <f>'C завтраками| Bed and breakfast'!W13</f>
        <v>21600</v>
      </c>
      <c r="X13" s="8">
        <f>'C завтраками| Bed and breakfast'!X13</f>
        <v>19900</v>
      </c>
      <c r="Y13" s="8">
        <f>'C завтраками| Bed and breakfast'!Y13</f>
        <v>21600</v>
      </c>
      <c r="Z13" s="8">
        <f>'C завтраками| Bed and breakfast'!Z13</f>
        <v>19900</v>
      </c>
      <c r="AA13" s="8">
        <f>'C завтраками| Bed and breakfast'!AA13</f>
        <v>23500</v>
      </c>
      <c r="AB13" s="8">
        <f>'C завтраками| Bed and breakfast'!AB13</f>
        <v>23500</v>
      </c>
      <c r="AC13" s="8">
        <f>'C завтраками| Bed and breakfast'!AC13</f>
        <v>25200</v>
      </c>
      <c r="AD13" s="8">
        <f>'C завтраками| Bed and breakfast'!AD13</f>
        <v>21600</v>
      </c>
      <c r="AE13" s="8">
        <f>'C завтраками| Bed and breakfast'!AE13</f>
        <v>21600</v>
      </c>
      <c r="AF13" s="8">
        <f>'C завтраками| Bed and breakfast'!AF13</f>
        <v>21600</v>
      </c>
      <c r="AG13" s="8">
        <f>'C завтраками| Bed and breakfast'!AG13</f>
        <v>19900</v>
      </c>
      <c r="AH13" s="8">
        <f>'C завтраками| Bed and breakfast'!AH13</f>
        <v>18900</v>
      </c>
      <c r="AI13" s="8">
        <f>'C завтраками| Bed and breakfast'!AI13</f>
        <v>17700</v>
      </c>
      <c r="AJ13" s="8">
        <f>'C завтраками| Bed and breakfast'!AJ13</f>
        <v>17700</v>
      </c>
      <c r="AK13" s="8">
        <f>'C завтраками| Bed and breakfast'!AK13</f>
        <v>16500</v>
      </c>
      <c r="AL13" s="8">
        <f>'C завтраками| Bed and breakfast'!AL13</f>
        <v>15300</v>
      </c>
      <c r="AM13" s="8">
        <f>'C завтраками| Bed and breakfast'!AM13</f>
        <v>16500</v>
      </c>
      <c r="AN13" s="8">
        <f>'C завтраками| Bed and breakfast'!AN13</f>
        <v>16500</v>
      </c>
      <c r="AO13" s="8">
        <f>'C завтраками| Bed and breakfast'!AO13</f>
        <v>15300</v>
      </c>
      <c r="AP13" s="8">
        <f>'C завтраками| Bed and breakfast'!AP13</f>
        <v>18900</v>
      </c>
      <c r="AQ13" s="8">
        <f>'C завтраками| Bed and breakfast'!AQ13</f>
        <v>18900</v>
      </c>
      <c r="AR13" s="8">
        <f>'C завтраками| Bed and breakfast'!AR13</f>
        <v>17700</v>
      </c>
      <c r="AS13" s="8">
        <f>'C завтраками| Bed and breakfast'!AS13</f>
        <v>15300</v>
      </c>
      <c r="AT13" s="8">
        <f>'C завтраками| Bed and breakfast'!AT13</f>
        <v>12300</v>
      </c>
      <c r="AU13" s="8">
        <f>'C завтраками| Bed and breakfast'!AU13</f>
        <v>13500</v>
      </c>
      <c r="AV13" s="8">
        <f>'C завтраками| Bed and breakfast'!AV13</f>
        <v>12300</v>
      </c>
      <c r="AW13" s="8">
        <f>'C завтраками| Bed and breakfast'!AW13</f>
        <v>12300</v>
      </c>
      <c r="AX13" s="8">
        <f>'C завтраками| Bed and breakfast'!AX13</f>
        <v>12300</v>
      </c>
      <c r="AY13" s="8">
        <f>'C завтраками| Bed and breakfast'!AY13</f>
        <v>11600</v>
      </c>
      <c r="AZ13" s="8">
        <f>'C завтраками| Bed and breakfast'!AZ13</f>
        <v>12300</v>
      </c>
      <c r="BA13" s="8">
        <f>'C завтраками| Bed and breakfast'!BA13</f>
        <v>11600</v>
      </c>
      <c r="BB13" s="8">
        <f>'C завтраками| Bed and breakfast'!BB13</f>
        <v>12300</v>
      </c>
      <c r="BC13" s="8">
        <f>'C завтраками| Bed and breakfast'!BC13</f>
        <v>11600</v>
      </c>
      <c r="BD13" s="8">
        <f>'C завтраками| Bed and breakfast'!BD13</f>
        <v>10900</v>
      </c>
      <c r="BE13" s="8">
        <f>'C завтраками| Bed and breakfast'!BE13</f>
        <v>11600</v>
      </c>
      <c r="BF13" s="8">
        <f>'C завтраками| Bed and breakfast'!BF13</f>
        <v>10900</v>
      </c>
      <c r="BG13" s="8">
        <f>'C завтраками| Bed and breakfast'!BG13</f>
        <v>11600</v>
      </c>
      <c r="BH13" s="8">
        <f>'C завтраками| Bed and breakfast'!BH13</f>
        <v>10900</v>
      </c>
      <c r="BI13" s="8">
        <f>'C завтраками| Bed and breakfast'!BI13</f>
        <v>11600</v>
      </c>
      <c r="BJ13" s="8">
        <f>'C завтраками| Bed and breakfast'!BJ13</f>
        <v>10900</v>
      </c>
      <c r="BK13" s="8">
        <f>'C завтраками| Bed and breakfast'!BK13</f>
        <v>11600</v>
      </c>
      <c r="BL13" s="8">
        <f>'C завтраками| Bed and breakfast'!BL13</f>
        <v>10900</v>
      </c>
      <c r="BM13" s="8">
        <f>'C завтраками| Bed and breakfast'!BM13</f>
        <v>11600</v>
      </c>
      <c r="BN13" s="8">
        <f>'C завтраками| Bed and breakfast'!BN13</f>
        <v>12500</v>
      </c>
      <c r="BO13" s="8">
        <f>'C завтраками| Bed and breakfast'!BO13</f>
        <v>11600</v>
      </c>
      <c r="BP13" s="8">
        <f>'C завтраками| Bed and breakfast'!BP13</f>
        <v>13000</v>
      </c>
      <c r="BQ13" s="8">
        <f>'C завтраками| Bed and breakfast'!BQ13</f>
        <v>14600</v>
      </c>
      <c r="BR13" s="8">
        <f>'C завтраками| Bed and breakfast'!BR13</f>
        <v>13000</v>
      </c>
    </row>
    <row r="14" spans="1:70" s="53" customFormat="1" x14ac:dyDescent="0.2">
      <c r="A14" s="88">
        <f>A8</f>
        <v>2</v>
      </c>
      <c r="B14" s="8">
        <f>'C завтраками| Bed and breakfast'!B14</f>
        <v>25200</v>
      </c>
      <c r="C14" s="8">
        <f>'C завтраками| Bed and breakfast'!C14</f>
        <v>21600</v>
      </c>
      <c r="D14" s="8">
        <f>'C завтраками| Bed and breakfast'!D14</f>
        <v>20600</v>
      </c>
      <c r="E14" s="8">
        <f>'C завтраками| Bed and breakfast'!E14</f>
        <v>20600</v>
      </c>
      <c r="F14" s="8">
        <f>'C завтраками| Bed and breakfast'!F14</f>
        <v>25200</v>
      </c>
      <c r="G14" s="8">
        <f>'C завтраками| Bed and breakfast'!G14</f>
        <v>25200</v>
      </c>
      <c r="H14" s="8">
        <f>'C завтраками| Bed and breakfast'!H14</f>
        <v>23300</v>
      </c>
      <c r="I14" s="8">
        <f>'C завтраками| Bed and breakfast'!I14</f>
        <v>25200</v>
      </c>
      <c r="J14" s="8">
        <f>'C завтраками| Bed and breakfast'!J14</f>
        <v>23300</v>
      </c>
      <c r="K14" s="8">
        <f>'C завтраками| Bed and breakfast'!K14</f>
        <v>23300</v>
      </c>
      <c r="L14" s="8">
        <f>'C завтраками| Bed and breakfast'!L14</f>
        <v>21600</v>
      </c>
      <c r="M14" s="8">
        <f>'C завтраками| Bed and breakfast'!M14</f>
        <v>23300</v>
      </c>
      <c r="N14" s="8">
        <f>'C завтраками| Bed and breakfast'!N14</f>
        <v>23300</v>
      </c>
      <c r="O14" s="8">
        <f>'C завтраками| Bed and breakfast'!O14</f>
        <v>21600</v>
      </c>
      <c r="P14" s="8">
        <f>'C завтраками| Bed and breakfast'!P14</f>
        <v>21600</v>
      </c>
      <c r="Q14" s="8">
        <f>'C завтраками| Bed and breakfast'!Q14</f>
        <v>20600</v>
      </c>
      <c r="R14" s="8">
        <f>'C завтраками| Bed and breakfast'!R14</f>
        <v>21600</v>
      </c>
      <c r="S14" s="8">
        <f>'C завтраками| Bed and breakfast'!S14</f>
        <v>26900</v>
      </c>
      <c r="T14" s="8">
        <f>'C завтраками| Bed and breakfast'!T14</f>
        <v>26900</v>
      </c>
      <c r="U14" s="8">
        <f>'C завтраками| Bed and breakfast'!U14</f>
        <v>21600</v>
      </c>
      <c r="V14" s="8">
        <f>'C завтраками| Bed and breakfast'!V14</f>
        <v>20600</v>
      </c>
      <c r="W14" s="8">
        <f>'C завтраками| Bed and breakfast'!W14</f>
        <v>23300</v>
      </c>
      <c r="X14" s="8">
        <f>'C завтраками| Bed and breakfast'!X14</f>
        <v>21600</v>
      </c>
      <c r="Y14" s="8">
        <f>'C завтраками| Bed and breakfast'!Y14</f>
        <v>23300</v>
      </c>
      <c r="Z14" s="8">
        <f>'C завтраками| Bed and breakfast'!Z14</f>
        <v>21600</v>
      </c>
      <c r="AA14" s="8">
        <f>'C завтраками| Bed and breakfast'!AA14</f>
        <v>25200</v>
      </c>
      <c r="AB14" s="8">
        <f>'C завтраками| Bed and breakfast'!AB14</f>
        <v>25200</v>
      </c>
      <c r="AC14" s="8">
        <f>'C завтраками| Bed and breakfast'!AC14</f>
        <v>26900</v>
      </c>
      <c r="AD14" s="8">
        <f>'C завтраками| Bed and breakfast'!AD14</f>
        <v>23300</v>
      </c>
      <c r="AE14" s="8">
        <f>'C завтраками| Bed and breakfast'!AE14</f>
        <v>23300</v>
      </c>
      <c r="AF14" s="8">
        <f>'C завтраками| Bed and breakfast'!AF14</f>
        <v>23300</v>
      </c>
      <c r="AG14" s="8">
        <f>'C завтраками| Bed and breakfast'!AG14</f>
        <v>21600</v>
      </c>
      <c r="AH14" s="8">
        <f>'C завтраками| Bed and breakfast'!AH14</f>
        <v>20600</v>
      </c>
      <c r="AI14" s="8">
        <f>'C завтраками| Bed and breakfast'!AI14</f>
        <v>19400</v>
      </c>
      <c r="AJ14" s="8">
        <f>'C завтраками| Bed and breakfast'!AJ14</f>
        <v>19400</v>
      </c>
      <c r="AK14" s="8">
        <f>'C завтраками| Bed and breakfast'!AK14</f>
        <v>18200</v>
      </c>
      <c r="AL14" s="8">
        <f>'C завтраками| Bed and breakfast'!AL14</f>
        <v>17000</v>
      </c>
      <c r="AM14" s="8">
        <f>'C завтраками| Bed and breakfast'!AM14</f>
        <v>18200</v>
      </c>
      <c r="AN14" s="8">
        <f>'C завтраками| Bed and breakfast'!AN14</f>
        <v>18200</v>
      </c>
      <c r="AO14" s="8">
        <f>'C завтраками| Bed and breakfast'!AO14</f>
        <v>17000</v>
      </c>
      <c r="AP14" s="8">
        <f>'C завтраками| Bed and breakfast'!AP14</f>
        <v>20600</v>
      </c>
      <c r="AQ14" s="8">
        <f>'C завтраками| Bed and breakfast'!AQ14</f>
        <v>20600</v>
      </c>
      <c r="AR14" s="8">
        <f>'C завтраками| Bed and breakfast'!AR14</f>
        <v>19400</v>
      </c>
      <c r="AS14" s="8">
        <f>'C завтраками| Bed and breakfast'!AS14</f>
        <v>17000</v>
      </c>
      <c r="AT14" s="8">
        <f>'C завтраками| Bed and breakfast'!AT14</f>
        <v>14000</v>
      </c>
      <c r="AU14" s="8">
        <f>'C завтраками| Bed and breakfast'!AU14</f>
        <v>15200</v>
      </c>
      <c r="AV14" s="8">
        <f>'C завтраками| Bed and breakfast'!AV14</f>
        <v>14000</v>
      </c>
      <c r="AW14" s="8">
        <f>'C завтраками| Bed and breakfast'!AW14</f>
        <v>14000</v>
      </c>
      <c r="AX14" s="8">
        <f>'C завтраками| Bed and breakfast'!AX14</f>
        <v>14000</v>
      </c>
      <c r="AY14" s="8">
        <f>'C завтраками| Bed and breakfast'!AY14</f>
        <v>13300</v>
      </c>
      <c r="AZ14" s="8">
        <f>'C завтраками| Bed and breakfast'!AZ14</f>
        <v>14000</v>
      </c>
      <c r="BA14" s="8">
        <f>'C завтраками| Bed and breakfast'!BA14</f>
        <v>13300</v>
      </c>
      <c r="BB14" s="8">
        <f>'C завтраками| Bed and breakfast'!BB14</f>
        <v>14000</v>
      </c>
      <c r="BC14" s="8">
        <f>'C завтраками| Bed and breakfast'!BC14</f>
        <v>13300</v>
      </c>
      <c r="BD14" s="8">
        <f>'C завтраками| Bed and breakfast'!BD14</f>
        <v>12600</v>
      </c>
      <c r="BE14" s="8">
        <f>'C завтраками| Bed and breakfast'!BE14</f>
        <v>13300</v>
      </c>
      <c r="BF14" s="8">
        <f>'C завтраками| Bed and breakfast'!BF14</f>
        <v>12600</v>
      </c>
      <c r="BG14" s="8">
        <f>'C завтраками| Bed and breakfast'!BG14</f>
        <v>13300</v>
      </c>
      <c r="BH14" s="8">
        <f>'C завтраками| Bed and breakfast'!BH14</f>
        <v>12600</v>
      </c>
      <c r="BI14" s="8">
        <f>'C завтраками| Bed and breakfast'!BI14</f>
        <v>13300</v>
      </c>
      <c r="BJ14" s="8">
        <f>'C завтраками| Bed and breakfast'!BJ14</f>
        <v>12600</v>
      </c>
      <c r="BK14" s="8">
        <f>'C завтраками| Bed and breakfast'!BK14</f>
        <v>13300</v>
      </c>
      <c r="BL14" s="8">
        <f>'C завтраками| Bed and breakfast'!BL14</f>
        <v>12600</v>
      </c>
      <c r="BM14" s="8">
        <f>'C завтраками| Bed and breakfast'!BM14</f>
        <v>13300</v>
      </c>
      <c r="BN14" s="8">
        <f>'C завтраками| Bed and breakfast'!BN14</f>
        <v>14200</v>
      </c>
      <c r="BO14" s="8">
        <f>'C завтраками| Bed and breakfast'!BO14</f>
        <v>13300</v>
      </c>
      <c r="BP14" s="8">
        <f>'C завтраками| Bed and breakfast'!BP14</f>
        <v>14700</v>
      </c>
      <c r="BQ14" s="8">
        <f>'C завтраками| Bed and breakfast'!BQ14</f>
        <v>16300</v>
      </c>
      <c r="BR14" s="8">
        <f>'C завтраками| Bed and breakfast'!BR14</f>
        <v>14700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f>
        <v>25200</v>
      </c>
      <c r="C16" s="8">
        <f>'C завтраками| Bed and breakfast'!C16</f>
        <v>21600</v>
      </c>
      <c r="D16" s="8">
        <f>'C завтраками| Bed and breakfast'!D16</f>
        <v>20600</v>
      </c>
      <c r="E16" s="8">
        <f>'C завтраками| Bed and breakfast'!E16</f>
        <v>20600</v>
      </c>
      <c r="F16" s="8">
        <f>'C завтраками| Bed and breakfast'!F16</f>
        <v>25200</v>
      </c>
      <c r="G16" s="8">
        <f>'C завтраками| Bed and breakfast'!G16</f>
        <v>25200</v>
      </c>
      <c r="H16" s="8">
        <f>'C завтраками| Bed and breakfast'!H16</f>
        <v>23300</v>
      </c>
      <c r="I16" s="8">
        <f>'C завтраками| Bed and breakfast'!I16</f>
        <v>25200</v>
      </c>
      <c r="J16" s="8">
        <f>'C завтраками| Bed and breakfast'!J16</f>
        <v>23300</v>
      </c>
      <c r="K16" s="8">
        <f>'C завтраками| Bed and breakfast'!K16</f>
        <v>23300</v>
      </c>
      <c r="L16" s="8">
        <f>'C завтраками| Bed and breakfast'!L16</f>
        <v>21600</v>
      </c>
      <c r="M16" s="8">
        <f>'C завтраками| Bed and breakfast'!M16</f>
        <v>23300</v>
      </c>
      <c r="N16" s="8">
        <f>'C завтраками| Bed and breakfast'!N16</f>
        <v>23300</v>
      </c>
      <c r="O16" s="8">
        <f>'C завтраками| Bed and breakfast'!O16</f>
        <v>21600</v>
      </c>
      <c r="P16" s="8">
        <f>'C завтраками| Bed and breakfast'!P16</f>
        <v>21600</v>
      </c>
      <c r="Q16" s="8">
        <f>'C завтраками| Bed and breakfast'!Q16</f>
        <v>20600</v>
      </c>
      <c r="R16" s="8">
        <f>'C завтраками| Bed and breakfast'!R16</f>
        <v>21600</v>
      </c>
      <c r="S16" s="8">
        <f>'C завтраками| Bed and breakfast'!S16</f>
        <v>26900</v>
      </c>
      <c r="T16" s="8">
        <f>'C завтраками| Bed and breakfast'!T16</f>
        <v>26900</v>
      </c>
      <c r="U16" s="8">
        <f>'C завтраками| Bed and breakfast'!U16</f>
        <v>21600</v>
      </c>
      <c r="V16" s="8">
        <f>'C завтраками| Bed and breakfast'!V16</f>
        <v>20600</v>
      </c>
      <c r="W16" s="8">
        <f>'C завтраками| Bed and breakfast'!W16</f>
        <v>23300</v>
      </c>
      <c r="X16" s="8">
        <f>'C завтраками| Bed and breakfast'!X16</f>
        <v>21600</v>
      </c>
      <c r="Y16" s="8">
        <f>'C завтраками| Bed and breakfast'!Y16</f>
        <v>23300</v>
      </c>
      <c r="Z16" s="8">
        <f>'C завтраками| Bed and breakfast'!Z16</f>
        <v>21600</v>
      </c>
      <c r="AA16" s="8">
        <f>'C завтраками| Bed and breakfast'!AA16</f>
        <v>25200</v>
      </c>
      <c r="AB16" s="8">
        <f>'C завтраками| Bed and breakfast'!AB16</f>
        <v>25200</v>
      </c>
      <c r="AC16" s="8">
        <f>'C завтраками| Bed and breakfast'!AC16</f>
        <v>26900</v>
      </c>
      <c r="AD16" s="8">
        <f>'C завтраками| Bed and breakfast'!AD16</f>
        <v>23300</v>
      </c>
      <c r="AE16" s="8">
        <f>'C завтраками| Bed and breakfast'!AE16</f>
        <v>23300</v>
      </c>
      <c r="AF16" s="8">
        <f>'C завтраками| Bed and breakfast'!AF16</f>
        <v>23300</v>
      </c>
      <c r="AG16" s="8">
        <f>'C завтраками| Bed and breakfast'!AG16</f>
        <v>21600</v>
      </c>
      <c r="AH16" s="8">
        <f>'C завтраками| Bed and breakfast'!AH16</f>
        <v>20600</v>
      </c>
      <c r="AI16" s="8">
        <f>'C завтраками| Bed and breakfast'!AI16</f>
        <v>19400</v>
      </c>
      <c r="AJ16" s="8">
        <f>'C завтраками| Bed and breakfast'!AJ16</f>
        <v>19400</v>
      </c>
      <c r="AK16" s="8">
        <f>'C завтраками| Bed and breakfast'!AK16</f>
        <v>18200</v>
      </c>
      <c r="AL16" s="8">
        <f>'C завтраками| Bed and breakfast'!AL16</f>
        <v>17000</v>
      </c>
      <c r="AM16" s="8">
        <f>'C завтраками| Bed and breakfast'!AM16</f>
        <v>18200</v>
      </c>
      <c r="AN16" s="8">
        <f>'C завтраками| Bed and breakfast'!AN16</f>
        <v>18200</v>
      </c>
      <c r="AO16" s="8">
        <f>'C завтраками| Bed and breakfast'!AO16</f>
        <v>17000</v>
      </c>
      <c r="AP16" s="8">
        <f>'C завтраками| Bed and breakfast'!AP16</f>
        <v>20600</v>
      </c>
      <c r="AQ16" s="8">
        <f>'C завтраками| Bed and breakfast'!AQ16</f>
        <v>20600</v>
      </c>
      <c r="AR16" s="8">
        <f>'C завтраками| Bed and breakfast'!AR16</f>
        <v>19400</v>
      </c>
      <c r="AS16" s="8">
        <f>'C завтраками| Bed and breakfast'!AS16</f>
        <v>17000</v>
      </c>
      <c r="AT16" s="8">
        <f>'C завтраками| Bed and breakfast'!AT16</f>
        <v>14000</v>
      </c>
      <c r="AU16" s="8">
        <f>'C завтраками| Bed and breakfast'!AU16</f>
        <v>15200</v>
      </c>
      <c r="AV16" s="8">
        <f>'C завтраками| Bed and breakfast'!AV16</f>
        <v>14000</v>
      </c>
      <c r="AW16" s="8">
        <f>'C завтраками| Bed and breakfast'!AW16</f>
        <v>14000</v>
      </c>
      <c r="AX16" s="8">
        <f>'C завтраками| Bed and breakfast'!AX16</f>
        <v>14000</v>
      </c>
      <c r="AY16" s="8">
        <f>'C завтраками| Bed and breakfast'!AY16</f>
        <v>13300</v>
      </c>
      <c r="AZ16" s="8">
        <f>'C завтраками| Bed and breakfast'!AZ16</f>
        <v>14000</v>
      </c>
      <c r="BA16" s="8">
        <f>'C завтраками| Bed and breakfast'!BA16</f>
        <v>13300</v>
      </c>
      <c r="BB16" s="8">
        <f>'C завтраками| Bed and breakfast'!BB16</f>
        <v>14000</v>
      </c>
      <c r="BC16" s="8">
        <f>'C завтраками| Bed and breakfast'!BC16</f>
        <v>13300</v>
      </c>
      <c r="BD16" s="8">
        <f>'C завтраками| Bed and breakfast'!BD16</f>
        <v>12600</v>
      </c>
      <c r="BE16" s="8">
        <f>'C завтраками| Bed and breakfast'!BE16</f>
        <v>13300</v>
      </c>
      <c r="BF16" s="8">
        <f>'C завтраками| Bed and breakfast'!BF16</f>
        <v>12600</v>
      </c>
      <c r="BG16" s="8">
        <f>'C завтраками| Bed and breakfast'!BG16</f>
        <v>13300</v>
      </c>
      <c r="BH16" s="8">
        <f>'C завтраками| Bed and breakfast'!BH16</f>
        <v>12600</v>
      </c>
      <c r="BI16" s="8">
        <f>'C завтраками| Bed and breakfast'!BI16</f>
        <v>13300</v>
      </c>
      <c r="BJ16" s="8">
        <f>'C завтраками| Bed and breakfast'!BJ16</f>
        <v>12600</v>
      </c>
      <c r="BK16" s="8">
        <f>'C завтраками| Bed and breakfast'!BK16</f>
        <v>13300</v>
      </c>
      <c r="BL16" s="8">
        <f>'C завтраками| Bed and breakfast'!BL16</f>
        <v>12600</v>
      </c>
      <c r="BM16" s="8">
        <f>'C завтраками| Bed and breakfast'!BM16</f>
        <v>13300</v>
      </c>
      <c r="BN16" s="8">
        <f>'C завтраками| Bed and breakfast'!BN16</f>
        <v>14200</v>
      </c>
      <c r="BO16" s="8">
        <f>'C завтраками| Bed and breakfast'!BO16</f>
        <v>13300</v>
      </c>
      <c r="BP16" s="8">
        <f>'C завтраками| Bed and breakfast'!BP16</f>
        <v>14700</v>
      </c>
      <c r="BQ16" s="8">
        <f>'C завтраками| Bed and breakfast'!BQ16</f>
        <v>16300</v>
      </c>
      <c r="BR16" s="8">
        <f>'C завтраками| Bed and breakfast'!BR16</f>
        <v>14700</v>
      </c>
    </row>
    <row r="17" spans="1:70" s="53" customFormat="1" x14ac:dyDescent="0.2">
      <c r="A17" s="88">
        <f>A8</f>
        <v>2</v>
      </c>
      <c r="B17" s="8">
        <f>'C завтраками| Bed and breakfast'!B17</f>
        <v>26900</v>
      </c>
      <c r="C17" s="8">
        <f>'C завтраками| Bed and breakfast'!C17</f>
        <v>23300</v>
      </c>
      <c r="D17" s="8">
        <f>'C завтраками| Bed and breakfast'!D17</f>
        <v>22300</v>
      </c>
      <c r="E17" s="8">
        <f>'C завтраками| Bed and breakfast'!E17</f>
        <v>22300</v>
      </c>
      <c r="F17" s="8">
        <f>'C завтраками| Bed and breakfast'!F17</f>
        <v>26900</v>
      </c>
      <c r="G17" s="8">
        <f>'C завтраками| Bed and breakfast'!G17</f>
        <v>26900</v>
      </c>
      <c r="H17" s="8">
        <f>'C завтраками| Bed and breakfast'!H17</f>
        <v>25000</v>
      </c>
      <c r="I17" s="8">
        <f>'C завтраками| Bed and breakfast'!I17</f>
        <v>26900</v>
      </c>
      <c r="J17" s="8">
        <f>'C завтраками| Bed and breakfast'!J17</f>
        <v>25000</v>
      </c>
      <c r="K17" s="8">
        <f>'C завтраками| Bed and breakfast'!K17</f>
        <v>25000</v>
      </c>
      <c r="L17" s="8">
        <f>'C завтраками| Bed and breakfast'!L17</f>
        <v>23300</v>
      </c>
      <c r="M17" s="8">
        <f>'C завтраками| Bed and breakfast'!M17</f>
        <v>25000</v>
      </c>
      <c r="N17" s="8">
        <f>'C завтраками| Bed and breakfast'!N17</f>
        <v>25000</v>
      </c>
      <c r="O17" s="8">
        <f>'C завтраками| Bed and breakfast'!O17</f>
        <v>23300</v>
      </c>
      <c r="P17" s="8">
        <f>'C завтраками| Bed and breakfast'!P17</f>
        <v>23300</v>
      </c>
      <c r="Q17" s="8">
        <f>'C завтраками| Bed and breakfast'!Q17</f>
        <v>22300</v>
      </c>
      <c r="R17" s="8">
        <f>'C завтраками| Bed and breakfast'!R17</f>
        <v>23300</v>
      </c>
      <c r="S17" s="8">
        <f>'C завтраками| Bed and breakfast'!S17</f>
        <v>28600</v>
      </c>
      <c r="T17" s="8">
        <f>'C завтраками| Bed and breakfast'!T17</f>
        <v>28600</v>
      </c>
      <c r="U17" s="8">
        <f>'C завтраками| Bed and breakfast'!U17</f>
        <v>23300</v>
      </c>
      <c r="V17" s="8">
        <f>'C завтраками| Bed and breakfast'!V17</f>
        <v>22300</v>
      </c>
      <c r="W17" s="8">
        <f>'C завтраками| Bed and breakfast'!W17</f>
        <v>25000</v>
      </c>
      <c r="X17" s="8">
        <f>'C завтраками| Bed and breakfast'!X17</f>
        <v>23300</v>
      </c>
      <c r="Y17" s="8">
        <f>'C завтраками| Bed and breakfast'!Y17</f>
        <v>25000</v>
      </c>
      <c r="Z17" s="8">
        <f>'C завтраками| Bed and breakfast'!Z17</f>
        <v>23300</v>
      </c>
      <c r="AA17" s="8">
        <f>'C завтраками| Bed and breakfast'!AA17</f>
        <v>26900</v>
      </c>
      <c r="AB17" s="8">
        <f>'C завтраками| Bed and breakfast'!AB17</f>
        <v>26900</v>
      </c>
      <c r="AC17" s="8">
        <f>'C завтраками| Bed and breakfast'!AC17</f>
        <v>28600</v>
      </c>
      <c r="AD17" s="8">
        <f>'C завтраками| Bed and breakfast'!AD17</f>
        <v>25000</v>
      </c>
      <c r="AE17" s="8">
        <f>'C завтраками| Bed and breakfast'!AE17</f>
        <v>25000</v>
      </c>
      <c r="AF17" s="8">
        <f>'C завтраками| Bed and breakfast'!AF17</f>
        <v>25000</v>
      </c>
      <c r="AG17" s="8">
        <f>'C завтраками| Bed and breakfast'!AG17</f>
        <v>23300</v>
      </c>
      <c r="AH17" s="8">
        <f>'C завтраками| Bed and breakfast'!AH17</f>
        <v>22300</v>
      </c>
      <c r="AI17" s="8">
        <f>'C завтраками| Bed and breakfast'!AI17</f>
        <v>21100</v>
      </c>
      <c r="AJ17" s="8">
        <f>'C завтраками| Bed and breakfast'!AJ17</f>
        <v>21100</v>
      </c>
      <c r="AK17" s="8">
        <f>'C завтраками| Bed and breakfast'!AK17</f>
        <v>19900</v>
      </c>
      <c r="AL17" s="8">
        <f>'C завтраками| Bed and breakfast'!AL17</f>
        <v>18700</v>
      </c>
      <c r="AM17" s="8">
        <f>'C завтраками| Bed and breakfast'!AM17</f>
        <v>19900</v>
      </c>
      <c r="AN17" s="8">
        <f>'C завтраками| Bed and breakfast'!AN17</f>
        <v>19900</v>
      </c>
      <c r="AO17" s="8">
        <f>'C завтраками| Bed and breakfast'!AO17</f>
        <v>18700</v>
      </c>
      <c r="AP17" s="8">
        <f>'C завтраками| Bed and breakfast'!AP17</f>
        <v>22300</v>
      </c>
      <c r="AQ17" s="8">
        <f>'C завтраками| Bed and breakfast'!AQ17</f>
        <v>22300</v>
      </c>
      <c r="AR17" s="8">
        <f>'C завтраками| Bed and breakfast'!AR17</f>
        <v>21100</v>
      </c>
      <c r="AS17" s="8">
        <f>'C завтраками| Bed and breakfast'!AS17</f>
        <v>18700</v>
      </c>
      <c r="AT17" s="8">
        <f>'C завтраками| Bed and breakfast'!AT17</f>
        <v>15700</v>
      </c>
      <c r="AU17" s="8">
        <f>'C завтраками| Bed and breakfast'!AU17</f>
        <v>16900</v>
      </c>
      <c r="AV17" s="8">
        <f>'C завтраками| Bed and breakfast'!AV17</f>
        <v>15700</v>
      </c>
      <c r="AW17" s="8">
        <f>'C завтраками| Bed and breakfast'!AW17</f>
        <v>15700</v>
      </c>
      <c r="AX17" s="8">
        <f>'C завтраками| Bed and breakfast'!AX17</f>
        <v>15700</v>
      </c>
      <c r="AY17" s="8">
        <f>'C завтраками| Bed and breakfast'!AY17</f>
        <v>15000</v>
      </c>
      <c r="AZ17" s="8">
        <f>'C завтраками| Bed and breakfast'!AZ17</f>
        <v>15700</v>
      </c>
      <c r="BA17" s="8">
        <f>'C завтраками| Bed and breakfast'!BA17</f>
        <v>15000</v>
      </c>
      <c r="BB17" s="8">
        <f>'C завтраками| Bed and breakfast'!BB17</f>
        <v>15700</v>
      </c>
      <c r="BC17" s="8">
        <f>'C завтраками| Bed and breakfast'!BC17</f>
        <v>15000</v>
      </c>
      <c r="BD17" s="8">
        <f>'C завтраками| Bed and breakfast'!BD17</f>
        <v>14300</v>
      </c>
      <c r="BE17" s="8">
        <f>'C завтраками| Bed and breakfast'!BE17</f>
        <v>15000</v>
      </c>
      <c r="BF17" s="8">
        <f>'C завтраками| Bed and breakfast'!BF17</f>
        <v>14300</v>
      </c>
      <c r="BG17" s="8">
        <f>'C завтраками| Bed and breakfast'!BG17</f>
        <v>15000</v>
      </c>
      <c r="BH17" s="8">
        <f>'C завтраками| Bed and breakfast'!BH17</f>
        <v>14300</v>
      </c>
      <c r="BI17" s="8">
        <f>'C завтраками| Bed and breakfast'!BI17</f>
        <v>15000</v>
      </c>
      <c r="BJ17" s="8">
        <f>'C завтраками| Bed and breakfast'!BJ17</f>
        <v>14300</v>
      </c>
      <c r="BK17" s="8">
        <f>'C завтраками| Bed and breakfast'!BK17</f>
        <v>15000</v>
      </c>
      <c r="BL17" s="8">
        <f>'C завтраками| Bed and breakfast'!BL17</f>
        <v>14300</v>
      </c>
      <c r="BM17" s="8">
        <f>'C завтраками| Bed and breakfast'!BM17</f>
        <v>15000</v>
      </c>
      <c r="BN17" s="8">
        <f>'C завтраками| Bed and breakfast'!BN17</f>
        <v>15900</v>
      </c>
      <c r="BO17" s="8">
        <f>'C завтраками| Bed and breakfast'!BO17</f>
        <v>15000</v>
      </c>
      <c r="BP17" s="8">
        <f>'C завтраками| Bed and breakfast'!BP17</f>
        <v>16400</v>
      </c>
      <c r="BQ17" s="8">
        <f>'C завтраками| Bed and breakfast'!BQ17</f>
        <v>18000</v>
      </c>
      <c r="BR17" s="8">
        <f>'C завтраками| Bed and breakfast'!BR17</f>
        <v>16400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f>
        <v>45500</v>
      </c>
      <c r="C19" s="8">
        <f>'C завтраками| Bed and breakfast'!C19</f>
        <v>41900</v>
      </c>
      <c r="D19" s="8">
        <f>'C завтраками| Bed and breakfast'!D19</f>
        <v>40900</v>
      </c>
      <c r="E19" s="8">
        <f>'C завтраками| Bed and breakfast'!E19</f>
        <v>40900</v>
      </c>
      <c r="F19" s="8">
        <f>'C завтраками| Bed and breakfast'!F19</f>
        <v>45500</v>
      </c>
      <c r="G19" s="8">
        <f>'C завтраками| Bed and breakfast'!G19</f>
        <v>45500</v>
      </c>
      <c r="H19" s="8">
        <f>'C завтраками| Bed and breakfast'!H19</f>
        <v>43600</v>
      </c>
      <c r="I19" s="8">
        <f>'C завтраками| Bed and breakfast'!I19</f>
        <v>45500</v>
      </c>
      <c r="J19" s="8">
        <f>'C завтраками| Bed and breakfast'!J19</f>
        <v>43600</v>
      </c>
      <c r="K19" s="8">
        <f>'C завтраками| Bed and breakfast'!K19</f>
        <v>43600</v>
      </c>
      <c r="L19" s="8">
        <f>'C завтраками| Bed and breakfast'!L19</f>
        <v>41900</v>
      </c>
      <c r="M19" s="8">
        <f>'C завтраками| Bed and breakfast'!M19</f>
        <v>43600</v>
      </c>
      <c r="N19" s="8">
        <f>'C завтраками| Bed and breakfast'!N19</f>
        <v>43600</v>
      </c>
      <c r="O19" s="8">
        <f>'C завтраками| Bed and breakfast'!O19</f>
        <v>41900</v>
      </c>
      <c r="P19" s="8">
        <f>'C завтраками| Bed and breakfast'!P19</f>
        <v>41900</v>
      </c>
      <c r="Q19" s="8">
        <f>'C завтраками| Bed and breakfast'!Q19</f>
        <v>40900</v>
      </c>
      <c r="R19" s="8">
        <f>'C завтраками| Bed and breakfast'!R19</f>
        <v>41900</v>
      </c>
      <c r="S19" s="8">
        <f>'C завтраками| Bed and breakfast'!S19</f>
        <v>47200</v>
      </c>
      <c r="T19" s="8">
        <f>'C завтраками| Bed and breakfast'!T19</f>
        <v>47200</v>
      </c>
      <c r="U19" s="8">
        <f>'C завтраками| Bed and breakfast'!U19</f>
        <v>41900</v>
      </c>
      <c r="V19" s="8">
        <f>'C завтраками| Bed and breakfast'!V19</f>
        <v>40900</v>
      </c>
      <c r="W19" s="8">
        <f>'C завтраками| Bed and breakfast'!W19</f>
        <v>43600</v>
      </c>
      <c r="X19" s="8">
        <f>'C завтраками| Bed and breakfast'!X19</f>
        <v>41900</v>
      </c>
      <c r="Y19" s="8">
        <f>'C завтраками| Bed and breakfast'!Y19</f>
        <v>43600</v>
      </c>
      <c r="Z19" s="8">
        <f>'C завтраками| Bed and breakfast'!Z19</f>
        <v>41900</v>
      </c>
      <c r="AA19" s="8">
        <f>'C завтраками| Bed and breakfast'!AA19</f>
        <v>45500</v>
      </c>
      <c r="AB19" s="8">
        <f>'C завтраками| Bed and breakfast'!AB19</f>
        <v>45500</v>
      </c>
      <c r="AC19" s="8">
        <f>'C завтраками| Bed and breakfast'!AC19</f>
        <v>47200</v>
      </c>
      <c r="AD19" s="8">
        <f>'C завтраками| Bed and breakfast'!AD19</f>
        <v>43600</v>
      </c>
      <c r="AE19" s="8">
        <f>'C завтраками| Bed and breakfast'!AE19</f>
        <v>43600</v>
      </c>
      <c r="AF19" s="8">
        <f>'C завтраками| Bed and breakfast'!AF19</f>
        <v>43600</v>
      </c>
      <c r="AG19" s="8">
        <f>'C завтраками| Bed and breakfast'!AG19</f>
        <v>41900</v>
      </c>
      <c r="AH19" s="8">
        <f>'C завтраками| Bed and breakfast'!AH19</f>
        <v>40900</v>
      </c>
      <c r="AI19" s="8">
        <f>'C завтраками| Bed and breakfast'!AI19</f>
        <v>39700</v>
      </c>
      <c r="AJ19" s="8">
        <f>'C завтраками| Bed and breakfast'!AJ19</f>
        <v>39700</v>
      </c>
      <c r="AK19" s="8">
        <f>'C завтраками| Bed and breakfast'!AK19</f>
        <v>38500</v>
      </c>
      <c r="AL19" s="8">
        <f>'C завтраками| Bed and breakfast'!AL19</f>
        <v>37300</v>
      </c>
      <c r="AM19" s="8">
        <f>'C завтраками| Bed and breakfast'!AM19</f>
        <v>38500</v>
      </c>
      <c r="AN19" s="8">
        <f>'C завтраками| Bed and breakfast'!AN19</f>
        <v>38500</v>
      </c>
      <c r="AO19" s="8">
        <f>'C завтраками| Bed and breakfast'!AO19</f>
        <v>37300</v>
      </c>
      <c r="AP19" s="8">
        <f>'C завтраками| Bed and breakfast'!AP19</f>
        <v>40900</v>
      </c>
      <c r="AQ19" s="8">
        <f>'C завтраками| Bed and breakfast'!AQ19</f>
        <v>40900</v>
      </c>
      <c r="AR19" s="8">
        <f>'C завтраками| Bed and breakfast'!AR19</f>
        <v>39700</v>
      </c>
      <c r="AS19" s="8">
        <f>'C завтраками| Bed and breakfast'!AS19</f>
        <v>37300</v>
      </c>
      <c r="AT19" s="8">
        <f>'C завтраками| Bed and breakfast'!AT19</f>
        <v>30300</v>
      </c>
      <c r="AU19" s="8">
        <f>'C завтраками| Bed and breakfast'!AU19</f>
        <v>31500</v>
      </c>
      <c r="AV19" s="8">
        <f>'C завтраками| Bed and breakfast'!AV19</f>
        <v>30300</v>
      </c>
      <c r="AW19" s="8">
        <f>'C завтраками| Bed and breakfast'!AW19</f>
        <v>30300</v>
      </c>
      <c r="AX19" s="8">
        <f>'C завтраками| Bed and breakfast'!AX19</f>
        <v>30300</v>
      </c>
      <c r="AY19" s="8">
        <f>'C завтраками| Bed and breakfast'!AY19</f>
        <v>29600</v>
      </c>
      <c r="AZ19" s="8">
        <f>'C завтраками| Bed and breakfast'!AZ19</f>
        <v>30300</v>
      </c>
      <c r="BA19" s="8">
        <f>'C завтраками| Bed and breakfast'!BA19</f>
        <v>29600</v>
      </c>
      <c r="BB19" s="8">
        <f>'C завтраками| Bed and breakfast'!BB19</f>
        <v>30300</v>
      </c>
      <c r="BC19" s="8">
        <f>'C завтраками| Bed and breakfast'!BC19</f>
        <v>29600</v>
      </c>
      <c r="BD19" s="8">
        <f>'C завтраками| Bed and breakfast'!BD19</f>
        <v>28900</v>
      </c>
      <c r="BE19" s="8">
        <f>'C завтраками| Bed and breakfast'!BE19</f>
        <v>29600</v>
      </c>
      <c r="BF19" s="8">
        <f>'C завтраками| Bed and breakfast'!BF19</f>
        <v>28900</v>
      </c>
      <c r="BG19" s="8">
        <f>'C завтраками| Bed and breakfast'!BG19</f>
        <v>29600</v>
      </c>
      <c r="BH19" s="8">
        <f>'C завтраками| Bed and breakfast'!BH19</f>
        <v>28900</v>
      </c>
      <c r="BI19" s="8">
        <f>'C завтраками| Bed and breakfast'!BI19</f>
        <v>29600</v>
      </c>
      <c r="BJ19" s="8">
        <f>'C завтраками| Bed and breakfast'!BJ19</f>
        <v>28900</v>
      </c>
      <c r="BK19" s="8">
        <f>'C завтраками| Bed and breakfast'!BK19</f>
        <v>29600</v>
      </c>
      <c r="BL19" s="8">
        <f>'C завтраками| Bed and breakfast'!BL19</f>
        <v>28900</v>
      </c>
      <c r="BM19" s="8">
        <f>'C завтраками| Bed and breakfast'!BM19</f>
        <v>34600</v>
      </c>
      <c r="BN19" s="8">
        <f>'C завтраками| Bed and breakfast'!BN19</f>
        <v>35500</v>
      </c>
      <c r="BO19" s="8">
        <f>'C завтраками| Bed and breakfast'!BO19</f>
        <v>34600</v>
      </c>
      <c r="BP19" s="8">
        <f>'C завтраками| Bed and breakfast'!BP19</f>
        <v>36000</v>
      </c>
      <c r="BQ19" s="8">
        <f>'C завтраками| Bed and breakfast'!BQ19</f>
        <v>37600</v>
      </c>
      <c r="BR19" s="8">
        <f>'C завтраками| Bed and breakfast'!BR19</f>
        <v>36000</v>
      </c>
    </row>
    <row r="20" spans="1:70" s="53" customFormat="1" x14ac:dyDescent="0.2">
      <c r="A20" s="88">
        <f>A8</f>
        <v>2</v>
      </c>
      <c r="B20" s="8">
        <f>'C завтраками| Bed and breakfast'!B20</f>
        <v>47200</v>
      </c>
      <c r="C20" s="8">
        <f>'C завтраками| Bed and breakfast'!C20</f>
        <v>43600</v>
      </c>
      <c r="D20" s="8">
        <f>'C завтраками| Bed and breakfast'!D20</f>
        <v>42600</v>
      </c>
      <c r="E20" s="8">
        <f>'C завтраками| Bed and breakfast'!E20</f>
        <v>42600</v>
      </c>
      <c r="F20" s="8">
        <f>'C завтраками| Bed and breakfast'!F20</f>
        <v>47200</v>
      </c>
      <c r="G20" s="8">
        <f>'C завтраками| Bed and breakfast'!G20</f>
        <v>47200</v>
      </c>
      <c r="H20" s="8">
        <f>'C завтраками| Bed and breakfast'!H20</f>
        <v>45300</v>
      </c>
      <c r="I20" s="8">
        <f>'C завтраками| Bed and breakfast'!I20</f>
        <v>47200</v>
      </c>
      <c r="J20" s="8">
        <f>'C завтраками| Bed and breakfast'!J20</f>
        <v>45300</v>
      </c>
      <c r="K20" s="8">
        <f>'C завтраками| Bed and breakfast'!K20</f>
        <v>45300</v>
      </c>
      <c r="L20" s="8">
        <f>'C завтраками| Bed and breakfast'!L20</f>
        <v>43600</v>
      </c>
      <c r="M20" s="8">
        <f>'C завтраками| Bed and breakfast'!M20</f>
        <v>45300</v>
      </c>
      <c r="N20" s="8">
        <f>'C завтраками| Bed and breakfast'!N20</f>
        <v>45300</v>
      </c>
      <c r="O20" s="8">
        <f>'C завтраками| Bed and breakfast'!O20</f>
        <v>43600</v>
      </c>
      <c r="P20" s="8">
        <f>'C завтраками| Bed and breakfast'!P20</f>
        <v>43600</v>
      </c>
      <c r="Q20" s="8">
        <f>'C завтраками| Bed and breakfast'!Q20</f>
        <v>42600</v>
      </c>
      <c r="R20" s="8">
        <f>'C завтраками| Bed and breakfast'!R20</f>
        <v>43600</v>
      </c>
      <c r="S20" s="8">
        <f>'C завтраками| Bed and breakfast'!S20</f>
        <v>48900</v>
      </c>
      <c r="T20" s="8">
        <f>'C завтраками| Bed and breakfast'!T20</f>
        <v>48900</v>
      </c>
      <c r="U20" s="8">
        <f>'C завтраками| Bed and breakfast'!U20</f>
        <v>43600</v>
      </c>
      <c r="V20" s="8">
        <f>'C завтраками| Bed and breakfast'!V20</f>
        <v>42600</v>
      </c>
      <c r="W20" s="8">
        <f>'C завтраками| Bed and breakfast'!W20</f>
        <v>45300</v>
      </c>
      <c r="X20" s="8">
        <f>'C завтраками| Bed and breakfast'!X20</f>
        <v>43600</v>
      </c>
      <c r="Y20" s="8">
        <f>'C завтраками| Bed and breakfast'!Y20</f>
        <v>45300</v>
      </c>
      <c r="Z20" s="8">
        <f>'C завтраками| Bed and breakfast'!Z20</f>
        <v>43600</v>
      </c>
      <c r="AA20" s="8">
        <f>'C завтраками| Bed and breakfast'!AA20</f>
        <v>47200</v>
      </c>
      <c r="AB20" s="8">
        <f>'C завтраками| Bed and breakfast'!AB20</f>
        <v>47200</v>
      </c>
      <c r="AC20" s="8">
        <f>'C завтраками| Bed and breakfast'!AC20</f>
        <v>48900</v>
      </c>
      <c r="AD20" s="8">
        <f>'C завтраками| Bed and breakfast'!AD20</f>
        <v>45300</v>
      </c>
      <c r="AE20" s="8">
        <f>'C завтраками| Bed and breakfast'!AE20</f>
        <v>45300</v>
      </c>
      <c r="AF20" s="8">
        <f>'C завтраками| Bed and breakfast'!AF20</f>
        <v>45300</v>
      </c>
      <c r="AG20" s="8">
        <f>'C завтраками| Bed and breakfast'!AG20</f>
        <v>43600</v>
      </c>
      <c r="AH20" s="8">
        <f>'C завтраками| Bed and breakfast'!AH20</f>
        <v>42600</v>
      </c>
      <c r="AI20" s="8">
        <f>'C завтраками| Bed and breakfast'!AI20</f>
        <v>41400</v>
      </c>
      <c r="AJ20" s="8">
        <f>'C завтраками| Bed and breakfast'!AJ20</f>
        <v>41400</v>
      </c>
      <c r="AK20" s="8">
        <f>'C завтраками| Bed and breakfast'!AK20</f>
        <v>40200</v>
      </c>
      <c r="AL20" s="8">
        <f>'C завтраками| Bed and breakfast'!AL20</f>
        <v>39000</v>
      </c>
      <c r="AM20" s="8">
        <f>'C завтраками| Bed and breakfast'!AM20</f>
        <v>40200</v>
      </c>
      <c r="AN20" s="8">
        <f>'C завтраками| Bed and breakfast'!AN20</f>
        <v>40200</v>
      </c>
      <c r="AO20" s="8">
        <f>'C завтраками| Bed and breakfast'!AO20</f>
        <v>39000</v>
      </c>
      <c r="AP20" s="8">
        <f>'C завтраками| Bed and breakfast'!AP20</f>
        <v>42600</v>
      </c>
      <c r="AQ20" s="8">
        <f>'C завтраками| Bed and breakfast'!AQ20</f>
        <v>42600</v>
      </c>
      <c r="AR20" s="8">
        <f>'C завтраками| Bed and breakfast'!AR20</f>
        <v>41400</v>
      </c>
      <c r="AS20" s="8">
        <f>'C завтраками| Bed and breakfast'!AS20</f>
        <v>39000</v>
      </c>
      <c r="AT20" s="8">
        <f>'C завтраками| Bed and breakfast'!AT20</f>
        <v>32000</v>
      </c>
      <c r="AU20" s="8">
        <f>'C завтраками| Bed and breakfast'!AU20</f>
        <v>33200</v>
      </c>
      <c r="AV20" s="8">
        <f>'C завтраками| Bed and breakfast'!AV20</f>
        <v>32000</v>
      </c>
      <c r="AW20" s="8">
        <f>'C завтраками| Bed and breakfast'!AW20</f>
        <v>32000</v>
      </c>
      <c r="AX20" s="8">
        <f>'C завтраками| Bed and breakfast'!AX20</f>
        <v>32000</v>
      </c>
      <c r="AY20" s="8">
        <f>'C завтраками| Bed and breakfast'!AY20</f>
        <v>31300</v>
      </c>
      <c r="AZ20" s="8">
        <f>'C завтраками| Bed and breakfast'!AZ20</f>
        <v>32000</v>
      </c>
      <c r="BA20" s="8">
        <f>'C завтраками| Bed and breakfast'!BA20</f>
        <v>31300</v>
      </c>
      <c r="BB20" s="8">
        <f>'C завтраками| Bed and breakfast'!BB20</f>
        <v>32000</v>
      </c>
      <c r="BC20" s="8">
        <f>'C завтраками| Bed and breakfast'!BC20</f>
        <v>31300</v>
      </c>
      <c r="BD20" s="8">
        <f>'C завтраками| Bed and breakfast'!BD20</f>
        <v>30600</v>
      </c>
      <c r="BE20" s="8">
        <f>'C завтраками| Bed and breakfast'!BE20</f>
        <v>31300</v>
      </c>
      <c r="BF20" s="8">
        <f>'C завтраками| Bed and breakfast'!BF20</f>
        <v>30600</v>
      </c>
      <c r="BG20" s="8">
        <f>'C завтраками| Bed and breakfast'!BG20</f>
        <v>31300</v>
      </c>
      <c r="BH20" s="8">
        <f>'C завтраками| Bed and breakfast'!BH20</f>
        <v>30600</v>
      </c>
      <c r="BI20" s="8">
        <f>'C завтраками| Bed and breakfast'!BI20</f>
        <v>31300</v>
      </c>
      <c r="BJ20" s="8">
        <f>'C завтраками| Bed and breakfast'!BJ20</f>
        <v>30600</v>
      </c>
      <c r="BK20" s="8">
        <f>'C завтраками| Bed and breakfast'!BK20</f>
        <v>31300</v>
      </c>
      <c r="BL20" s="8">
        <f>'C завтраками| Bed and breakfast'!BL20</f>
        <v>30600</v>
      </c>
      <c r="BM20" s="8">
        <f>'C завтраками| Bed and breakfast'!BM20</f>
        <v>36300</v>
      </c>
      <c r="BN20" s="8">
        <f>'C завтраками| Bed and breakfast'!BN20</f>
        <v>37200</v>
      </c>
      <c r="BO20" s="8">
        <f>'C завтраками| Bed and breakfast'!BO20</f>
        <v>36300</v>
      </c>
      <c r="BP20" s="8">
        <f>'C завтраками| Bed and breakfast'!BP20</f>
        <v>37700</v>
      </c>
      <c r="BQ20" s="8">
        <f>'C завтраками| Bed and breakfast'!BQ20</f>
        <v>39300</v>
      </c>
      <c r="BR20" s="8">
        <f>'C завтраками| Bed and breakfast'!BR20</f>
        <v>37700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f>
        <v>67200</v>
      </c>
      <c r="C22" s="8">
        <f>'C завтраками| Bed and breakfast'!C22</f>
        <v>63600</v>
      </c>
      <c r="D22" s="8">
        <f>'C завтраками| Bed and breakfast'!D22</f>
        <v>62600</v>
      </c>
      <c r="E22" s="8">
        <f>'C завтраками| Bed and breakfast'!E22</f>
        <v>62600</v>
      </c>
      <c r="F22" s="8">
        <f>'C завтраками| Bed and breakfast'!F22</f>
        <v>67200</v>
      </c>
      <c r="G22" s="8">
        <f>'C завтраками| Bed and breakfast'!G22</f>
        <v>67200</v>
      </c>
      <c r="H22" s="8">
        <f>'C завтраками| Bed and breakfast'!H22</f>
        <v>65300</v>
      </c>
      <c r="I22" s="8">
        <f>'C завтраками| Bed and breakfast'!I22</f>
        <v>67200</v>
      </c>
      <c r="J22" s="8">
        <f>'C завтраками| Bed and breakfast'!J22</f>
        <v>65300</v>
      </c>
      <c r="K22" s="8">
        <f>'C завтраками| Bed and breakfast'!K22</f>
        <v>65300</v>
      </c>
      <c r="L22" s="8">
        <f>'C завтраками| Bed and breakfast'!L22</f>
        <v>63600</v>
      </c>
      <c r="M22" s="8">
        <f>'C завтраками| Bed and breakfast'!M22</f>
        <v>65300</v>
      </c>
      <c r="N22" s="8">
        <f>'C завтраками| Bed and breakfast'!N22</f>
        <v>65300</v>
      </c>
      <c r="O22" s="8">
        <f>'C завтраками| Bed and breakfast'!O22</f>
        <v>63600</v>
      </c>
      <c r="P22" s="8">
        <f>'C завтраками| Bed and breakfast'!P22</f>
        <v>63600</v>
      </c>
      <c r="Q22" s="8">
        <f>'C завтраками| Bed and breakfast'!Q22</f>
        <v>62600</v>
      </c>
      <c r="R22" s="8">
        <f>'C завтраками| Bed and breakfast'!R22</f>
        <v>63600</v>
      </c>
      <c r="S22" s="8">
        <f>'C завтраками| Bed and breakfast'!S22</f>
        <v>68900</v>
      </c>
      <c r="T22" s="8">
        <f>'C завтраками| Bed and breakfast'!T22</f>
        <v>68900</v>
      </c>
      <c r="U22" s="8">
        <f>'C завтраками| Bed and breakfast'!U22</f>
        <v>63600</v>
      </c>
      <c r="V22" s="8">
        <f>'C завтраками| Bed and breakfast'!V22</f>
        <v>62600</v>
      </c>
      <c r="W22" s="8">
        <f>'C завтраками| Bed and breakfast'!W22</f>
        <v>65300</v>
      </c>
      <c r="X22" s="8">
        <f>'C завтраками| Bed and breakfast'!X22</f>
        <v>63600</v>
      </c>
      <c r="Y22" s="8">
        <f>'C завтраками| Bed and breakfast'!Y22</f>
        <v>65300</v>
      </c>
      <c r="Z22" s="8">
        <f>'C завтраками| Bed and breakfast'!Z22</f>
        <v>63600</v>
      </c>
      <c r="AA22" s="8">
        <f>'C завтраками| Bed and breakfast'!AA22</f>
        <v>67200</v>
      </c>
      <c r="AB22" s="8">
        <f>'C завтраками| Bed and breakfast'!AB22</f>
        <v>67200</v>
      </c>
      <c r="AC22" s="8">
        <f>'C завтраками| Bed and breakfast'!AC22</f>
        <v>68900</v>
      </c>
      <c r="AD22" s="8">
        <f>'C завтраками| Bed and breakfast'!AD22</f>
        <v>65300</v>
      </c>
      <c r="AE22" s="8">
        <f>'C завтраками| Bed and breakfast'!AE22</f>
        <v>65300</v>
      </c>
      <c r="AF22" s="8">
        <f>'C завтраками| Bed and breakfast'!AF22</f>
        <v>65300</v>
      </c>
      <c r="AG22" s="8">
        <f>'C завтраками| Bed and breakfast'!AG22</f>
        <v>63600</v>
      </c>
      <c r="AH22" s="8">
        <f>'C завтраками| Bed and breakfast'!AH22</f>
        <v>62600</v>
      </c>
      <c r="AI22" s="8">
        <f>'C завтраками| Bed and breakfast'!AI22</f>
        <v>61400</v>
      </c>
      <c r="AJ22" s="8">
        <f>'C завтраками| Bed and breakfast'!AJ22</f>
        <v>61400</v>
      </c>
      <c r="AK22" s="8">
        <f>'C завтраками| Bed and breakfast'!AK22</f>
        <v>60200</v>
      </c>
      <c r="AL22" s="8">
        <f>'C завтраками| Bed and breakfast'!AL22</f>
        <v>59000</v>
      </c>
      <c r="AM22" s="8">
        <f>'C завтраками| Bed and breakfast'!AM22</f>
        <v>60200</v>
      </c>
      <c r="AN22" s="8">
        <f>'C завтраками| Bed and breakfast'!AN22</f>
        <v>60200</v>
      </c>
      <c r="AO22" s="8">
        <f>'C завтраками| Bed and breakfast'!AO22</f>
        <v>59000</v>
      </c>
      <c r="AP22" s="8">
        <f>'C завтраками| Bed and breakfast'!AP22</f>
        <v>62600</v>
      </c>
      <c r="AQ22" s="8">
        <f>'C завтраками| Bed and breakfast'!AQ22</f>
        <v>62600</v>
      </c>
      <c r="AR22" s="8">
        <f>'C завтраками| Bed and breakfast'!AR22</f>
        <v>61400</v>
      </c>
      <c r="AS22" s="8">
        <f>'C завтраками| Bed and breakfast'!AS22</f>
        <v>59000</v>
      </c>
      <c r="AT22" s="8">
        <f>'C завтраками| Bed and breakfast'!AT22</f>
        <v>57000</v>
      </c>
      <c r="AU22" s="8">
        <f>'C завтраками| Bed and breakfast'!AU22</f>
        <v>58200</v>
      </c>
      <c r="AV22" s="8">
        <f>'C завтраками| Bed and breakfast'!AV22</f>
        <v>57000</v>
      </c>
      <c r="AW22" s="8">
        <f>'C завтраками| Bed and breakfast'!AW22</f>
        <v>57000</v>
      </c>
      <c r="AX22" s="8">
        <f>'C завтраками| Bed and breakfast'!AX22</f>
        <v>57000</v>
      </c>
      <c r="AY22" s="8">
        <f>'C завтраками| Bed and breakfast'!AY22</f>
        <v>56300</v>
      </c>
      <c r="AZ22" s="8">
        <f>'C завтраками| Bed and breakfast'!AZ22</f>
        <v>57000</v>
      </c>
      <c r="BA22" s="8">
        <f>'C завтраками| Bed and breakfast'!BA22</f>
        <v>56300</v>
      </c>
      <c r="BB22" s="8">
        <f>'C завтраками| Bed and breakfast'!BB22</f>
        <v>57000</v>
      </c>
      <c r="BC22" s="8">
        <f>'C завтраками| Bed and breakfast'!BC22</f>
        <v>56300</v>
      </c>
      <c r="BD22" s="8">
        <f>'C завтраками| Bed and breakfast'!BD22</f>
        <v>55600</v>
      </c>
      <c r="BE22" s="8">
        <f>'C завтраками| Bed and breakfast'!BE22</f>
        <v>56300</v>
      </c>
      <c r="BF22" s="8">
        <f>'C завтраками| Bed and breakfast'!BF22</f>
        <v>55600</v>
      </c>
      <c r="BG22" s="8">
        <f>'C завтраками| Bed and breakfast'!BG22</f>
        <v>56300</v>
      </c>
      <c r="BH22" s="8">
        <f>'C завтраками| Bed and breakfast'!BH22</f>
        <v>55600</v>
      </c>
      <c r="BI22" s="8">
        <f>'C завтраками| Bed and breakfast'!BI22</f>
        <v>56300</v>
      </c>
      <c r="BJ22" s="8">
        <f>'C завтраками| Bed and breakfast'!BJ22</f>
        <v>55600</v>
      </c>
      <c r="BK22" s="8">
        <f>'C завтраками| Bed and breakfast'!BK22</f>
        <v>56300</v>
      </c>
      <c r="BL22" s="8">
        <f>'C завтраками| Bed and breakfast'!BL22</f>
        <v>55600</v>
      </c>
      <c r="BM22" s="8">
        <f>'C завтраками| Bed and breakfast'!BM22</f>
        <v>66300</v>
      </c>
      <c r="BN22" s="8">
        <f>'C завтраками| Bed and breakfast'!BN22</f>
        <v>67200</v>
      </c>
      <c r="BO22" s="8">
        <f>'C завтраками| Bed and breakfast'!BO22</f>
        <v>66300</v>
      </c>
      <c r="BP22" s="8">
        <f>'C завтраками| Bed and breakfast'!BP22</f>
        <v>67700</v>
      </c>
      <c r="BQ22" s="8">
        <f>'C завтраками| Bed and breakfast'!BQ22</f>
        <v>69300</v>
      </c>
      <c r="BR22" s="8">
        <f>'C завтраками| Bed and breakfast'!BR22</f>
        <v>67700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75" customHeight="1" x14ac:dyDescent="0.2">
      <c r="A24" s="138"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17.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199">
        <f t="shared" ref="B27" si="6">ROUND(B7*0.85,)</f>
        <v>17425</v>
      </c>
      <c r="C27" s="199">
        <f t="shared" ref="C27:BN27" si="7">ROUND(C7*0.85,)</f>
        <v>14365</v>
      </c>
      <c r="D27" s="199">
        <f t="shared" si="7"/>
        <v>13515</v>
      </c>
      <c r="E27" s="199">
        <f t="shared" si="7"/>
        <v>13515</v>
      </c>
      <c r="F27" s="199">
        <f t="shared" si="7"/>
        <v>17425</v>
      </c>
      <c r="G27" s="199">
        <f t="shared" si="7"/>
        <v>17425</v>
      </c>
      <c r="H27" s="199">
        <f t="shared" si="7"/>
        <v>15810</v>
      </c>
      <c r="I27" s="199">
        <f t="shared" si="7"/>
        <v>17425</v>
      </c>
      <c r="J27" s="199">
        <f t="shared" si="7"/>
        <v>15810</v>
      </c>
      <c r="K27" s="199">
        <f t="shared" si="7"/>
        <v>15810</v>
      </c>
      <c r="L27" s="199">
        <f t="shared" si="7"/>
        <v>14365</v>
      </c>
      <c r="M27" s="199">
        <f t="shared" si="7"/>
        <v>15810</v>
      </c>
      <c r="N27" s="199">
        <f t="shared" si="7"/>
        <v>15810</v>
      </c>
      <c r="O27" s="199">
        <f t="shared" si="7"/>
        <v>14365</v>
      </c>
      <c r="P27" s="199">
        <f t="shared" si="7"/>
        <v>14365</v>
      </c>
      <c r="Q27" s="199">
        <f t="shared" si="7"/>
        <v>13515</v>
      </c>
      <c r="R27" s="199">
        <f t="shared" si="7"/>
        <v>14365</v>
      </c>
      <c r="S27" s="199">
        <f t="shared" si="7"/>
        <v>18870</v>
      </c>
      <c r="T27" s="199">
        <f t="shared" si="7"/>
        <v>18870</v>
      </c>
      <c r="U27" s="199">
        <f t="shared" si="7"/>
        <v>14365</v>
      </c>
      <c r="V27" s="199">
        <f t="shared" si="7"/>
        <v>13515</v>
      </c>
      <c r="W27" s="199">
        <f t="shared" si="7"/>
        <v>15810</v>
      </c>
      <c r="X27" s="199">
        <f t="shared" si="7"/>
        <v>14365</v>
      </c>
      <c r="Y27" s="199">
        <f t="shared" si="7"/>
        <v>15810</v>
      </c>
      <c r="Z27" s="199">
        <f t="shared" si="7"/>
        <v>14365</v>
      </c>
      <c r="AA27" s="199">
        <f t="shared" si="7"/>
        <v>17425</v>
      </c>
      <c r="AB27" s="199">
        <f t="shared" si="7"/>
        <v>17425</v>
      </c>
      <c r="AC27" s="199">
        <f t="shared" si="7"/>
        <v>18870</v>
      </c>
      <c r="AD27" s="199">
        <f t="shared" si="7"/>
        <v>15810</v>
      </c>
      <c r="AE27" s="199">
        <f t="shared" si="7"/>
        <v>15810</v>
      </c>
      <c r="AF27" s="199">
        <f t="shared" si="7"/>
        <v>15810</v>
      </c>
      <c r="AG27" s="199">
        <f t="shared" si="7"/>
        <v>14365</v>
      </c>
      <c r="AH27" s="199">
        <f t="shared" si="7"/>
        <v>13515</v>
      </c>
      <c r="AI27" s="199">
        <f t="shared" si="7"/>
        <v>12495</v>
      </c>
      <c r="AJ27" s="199">
        <f t="shared" si="7"/>
        <v>12495</v>
      </c>
      <c r="AK27" s="199">
        <f t="shared" si="7"/>
        <v>11475</v>
      </c>
      <c r="AL27" s="199">
        <f t="shared" si="7"/>
        <v>10455</v>
      </c>
      <c r="AM27" s="199">
        <f t="shared" si="7"/>
        <v>11475</v>
      </c>
      <c r="AN27" s="199">
        <f t="shared" si="7"/>
        <v>11475</v>
      </c>
      <c r="AO27" s="199">
        <f t="shared" si="7"/>
        <v>10455</v>
      </c>
      <c r="AP27" s="199">
        <f t="shared" si="7"/>
        <v>13515</v>
      </c>
      <c r="AQ27" s="199">
        <f t="shared" si="7"/>
        <v>13515</v>
      </c>
      <c r="AR27" s="199">
        <f t="shared" si="7"/>
        <v>12495</v>
      </c>
      <c r="AS27" s="199">
        <f t="shared" si="7"/>
        <v>10455</v>
      </c>
      <c r="AT27" s="199">
        <f t="shared" si="7"/>
        <v>8755</v>
      </c>
      <c r="AU27" s="199">
        <f t="shared" si="7"/>
        <v>9775</v>
      </c>
      <c r="AV27" s="199">
        <f t="shared" si="7"/>
        <v>8755</v>
      </c>
      <c r="AW27" s="199">
        <f t="shared" si="7"/>
        <v>8755</v>
      </c>
      <c r="AX27" s="199">
        <f t="shared" si="7"/>
        <v>8755</v>
      </c>
      <c r="AY27" s="199">
        <f t="shared" si="7"/>
        <v>8160</v>
      </c>
      <c r="AZ27" s="199">
        <f t="shared" si="7"/>
        <v>8755</v>
      </c>
      <c r="BA27" s="199">
        <f t="shared" si="7"/>
        <v>8160</v>
      </c>
      <c r="BB27" s="199">
        <f t="shared" si="7"/>
        <v>8755</v>
      </c>
      <c r="BC27" s="199">
        <f t="shared" si="7"/>
        <v>8160</v>
      </c>
      <c r="BD27" s="199">
        <f t="shared" si="7"/>
        <v>7565</v>
      </c>
      <c r="BE27" s="199">
        <f t="shared" si="7"/>
        <v>8160</v>
      </c>
      <c r="BF27" s="199">
        <f t="shared" si="7"/>
        <v>7565</v>
      </c>
      <c r="BG27" s="199">
        <f t="shared" si="7"/>
        <v>8160</v>
      </c>
      <c r="BH27" s="199">
        <f t="shared" si="7"/>
        <v>7565</v>
      </c>
      <c r="BI27" s="199">
        <f t="shared" si="7"/>
        <v>8160</v>
      </c>
      <c r="BJ27" s="199">
        <f t="shared" si="7"/>
        <v>7565</v>
      </c>
      <c r="BK27" s="199">
        <f t="shared" si="7"/>
        <v>8160</v>
      </c>
      <c r="BL27" s="199">
        <f t="shared" si="7"/>
        <v>7565</v>
      </c>
      <c r="BM27" s="199">
        <f t="shared" si="7"/>
        <v>8160</v>
      </c>
      <c r="BN27" s="199">
        <f t="shared" si="7"/>
        <v>8925</v>
      </c>
      <c r="BO27" s="199">
        <f t="shared" ref="BO27:BR27" si="8">ROUND(BO7*0.85,)</f>
        <v>8160</v>
      </c>
      <c r="BP27" s="199">
        <f t="shared" si="8"/>
        <v>9350</v>
      </c>
      <c r="BQ27" s="199">
        <f t="shared" si="8"/>
        <v>10710</v>
      </c>
      <c r="BR27" s="199">
        <f t="shared" si="8"/>
        <v>9350</v>
      </c>
    </row>
    <row r="28" spans="1:70" s="50" customFormat="1" x14ac:dyDescent="0.2">
      <c r="A28" s="180">
        <v>2</v>
      </c>
      <c r="B28" s="199">
        <f t="shared" ref="B28" si="9">ROUND(B8*0.85,)</f>
        <v>18870</v>
      </c>
      <c r="C28" s="199">
        <f t="shared" ref="C28:BN28" si="10">ROUND(C8*0.85,)</f>
        <v>15810</v>
      </c>
      <c r="D28" s="199">
        <f t="shared" si="10"/>
        <v>14960</v>
      </c>
      <c r="E28" s="199">
        <f t="shared" si="10"/>
        <v>14960</v>
      </c>
      <c r="F28" s="199">
        <f t="shared" si="10"/>
        <v>18870</v>
      </c>
      <c r="G28" s="199">
        <f t="shared" si="10"/>
        <v>18870</v>
      </c>
      <c r="H28" s="199">
        <f t="shared" si="10"/>
        <v>17255</v>
      </c>
      <c r="I28" s="199">
        <f t="shared" si="10"/>
        <v>18870</v>
      </c>
      <c r="J28" s="199">
        <f t="shared" si="10"/>
        <v>17255</v>
      </c>
      <c r="K28" s="199">
        <f t="shared" si="10"/>
        <v>17255</v>
      </c>
      <c r="L28" s="199">
        <f t="shared" si="10"/>
        <v>15810</v>
      </c>
      <c r="M28" s="199">
        <f t="shared" si="10"/>
        <v>17255</v>
      </c>
      <c r="N28" s="199">
        <f t="shared" si="10"/>
        <v>17255</v>
      </c>
      <c r="O28" s="199">
        <f t="shared" si="10"/>
        <v>15810</v>
      </c>
      <c r="P28" s="199">
        <f t="shared" si="10"/>
        <v>15810</v>
      </c>
      <c r="Q28" s="199">
        <f t="shared" si="10"/>
        <v>14960</v>
      </c>
      <c r="R28" s="199">
        <f t="shared" si="10"/>
        <v>15810</v>
      </c>
      <c r="S28" s="199">
        <f t="shared" si="10"/>
        <v>20315</v>
      </c>
      <c r="T28" s="199">
        <f t="shared" si="10"/>
        <v>20315</v>
      </c>
      <c r="U28" s="199">
        <f t="shared" si="10"/>
        <v>15810</v>
      </c>
      <c r="V28" s="199">
        <f t="shared" si="10"/>
        <v>14960</v>
      </c>
      <c r="W28" s="199">
        <f t="shared" si="10"/>
        <v>17255</v>
      </c>
      <c r="X28" s="199">
        <f t="shared" si="10"/>
        <v>15810</v>
      </c>
      <c r="Y28" s="199">
        <f t="shared" si="10"/>
        <v>17255</v>
      </c>
      <c r="Z28" s="199">
        <f t="shared" si="10"/>
        <v>15810</v>
      </c>
      <c r="AA28" s="199">
        <f t="shared" si="10"/>
        <v>18870</v>
      </c>
      <c r="AB28" s="199">
        <f t="shared" si="10"/>
        <v>18870</v>
      </c>
      <c r="AC28" s="199">
        <f t="shared" si="10"/>
        <v>20315</v>
      </c>
      <c r="AD28" s="199">
        <f t="shared" si="10"/>
        <v>17255</v>
      </c>
      <c r="AE28" s="199">
        <f t="shared" si="10"/>
        <v>17255</v>
      </c>
      <c r="AF28" s="199">
        <f t="shared" si="10"/>
        <v>17255</v>
      </c>
      <c r="AG28" s="199">
        <f t="shared" si="10"/>
        <v>15810</v>
      </c>
      <c r="AH28" s="199">
        <f t="shared" si="10"/>
        <v>14960</v>
      </c>
      <c r="AI28" s="199">
        <f t="shared" si="10"/>
        <v>13940</v>
      </c>
      <c r="AJ28" s="199">
        <f t="shared" si="10"/>
        <v>13940</v>
      </c>
      <c r="AK28" s="199">
        <f t="shared" si="10"/>
        <v>12920</v>
      </c>
      <c r="AL28" s="199">
        <f t="shared" si="10"/>
        <v>11900</v>
      </c>
      <c r="AM28" s="199">
        <f t="shared" si="10"/>
        <v>12920</v>
      </c>
      <c r="AN28" s="199">
        <f t="shared" si="10"/>
        <v>12920</v>
      </c>
      <c r="AO28" s="199">
        <f t="shared" si="10"/>
        <v>11900</v>
      </c>
      <c r="AP28" s="199">
        <f t="shared" si="10"/>
        <v>14960</v>
      </c>
      <c r="AQ28" s="199">
        <f t="shared" si="10"/>
        <v>14960</v>
      </c>
      <c r="AR28" s="199">
        <f t="shared" si="10"/>
        <v>13940</v>
      </c>
      <c r="AS28" s="199">
        <f t="shared" si="10"/>
        <v>11900</v>
      </c>
      <c r="AT28" s="199">
        <f t="shared" si="10"/>
        <v>10200</v>
      </c>
      <c r="AU28" s="199">
        <f t="shared" si="10"/>
        <v>11220</v>
      </c>
      <c r="AV28" s="199">
        <f t="shared" si="10"/>
        <v>10200</v>
      </c>
      <c r="AW28" s="199">
        <f t="shared" si="10"/>
        <v>10200</v>
      </c>
      <c r="AX28" s="199">
        <f t="shared" si="10"/>
        <v>10200</v>
      </c>
      <c r="AY28" s="199">
        <f t="shared" si="10"/>
        <v>9605</v>
      </c>
      <c r="AZ28" s="199">
        <f t="shared" si="10"/>
        <v>10200</v>
      </c>
      <c r="BA28" s="199">
        <f t="shared" si="10"/>
        <v>9605</v>
      </c>
      <c r="BB28" s="199">
        <f t="shared" si="10"/>
        <v>10200</v>
      </c>
      <c r="BC28" s="199">
        <f t="shared" si="10"/>
        <v>9605</v>
      </c>
      <c r="BD28" s="199">
        <f t="shared" si="10"/>
        <v>9010</v>
      </c>
      <c r="BE28" s="199">
        <f t="shared" si="10"/>
        <v>9605</v>
      </c>
      <c r="BF28" s="199">
        <f t="shared" si="10"/>
        <v>9010</v>
      </c>
      <c r="BG28" s="199">
        <f t="shared" si="10"/>
        <v>9605</v>
      </c>
      <c r="BH28" s="199">
        <f t="shared" si="10"/>
        <v>9010</v>
      </c>
      <c r="BI28" s="199">
        <f t="shared" si="10"/>
        <v>9605</v>
      </c>
      <c r="BJ28" s="199">
        <f t="shared" si="10"/>
        <v>9010</v>
      </c>
      <c r="BK28" s="199">
        <f t="shared" si="10"/>
        <v>9605</v>
      </c>
      <c r="BL28" s="199">
        <f t="shared" si="10"/>
        <v>9010</v>
      </c>
      <c r="BM28" s="199">
        <f t="shared" si="10"/>
        <v>9605</v>
      </c>
      <c r="BN28" s="199">
        <f t="shared" si="10"/>
        <v>10370</v>
      </c>
      <c r="BO28" s="199">
        <f t="shared" ref="BO28:BR28" si="11">ROUND(BO8*0.85,)</f>
        <v>9605</v>
      </c>
      <c r="BP28" s="199">
        <f t="shared" si="11"/>
        <v>10795</v>
      </c>
      <c r="BQ28" s="199">
        <f t="shared" si="11"/>
        <v>12155</v>
      </c>
      <c r="BR28" s="199">
        <f t="shared" si="11"/>
        <v>10795</v>
      </c>
    </row>
    <row r="29" spans="1:70" s="50" customFormat="1" x14ac:dyDescent="0.2">
      <c r="A29" s="42" t="s">
        <v>234</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row>
    <row r="30" spans="1:70" s="50" customFormat="1" x14ac:dyDescent="0.2">
      <c r="A30" s="180">
        <v>1</v>
      </c>
      <c r="B30" s="199">
        <f t="shared" ref="B30" si="12">ROUND(B10*0.85,)</f>
        <v>19125</v>
      </c>
      <c r="C30" s="199">
        <f t="shared" ref="C30:BN30" si="13">ROUND(C10*0.85,)</f>
        <v>16065</v>
      </c>
      <c r="D30" s="199">
        <f t="shared" si="13"/>
        <v>15215</v>
      </c>
      <c r="E30" s="199">
        <f t="shared" si="13"/>
        <v>15215</v>
      </c>
      <c r="F30" s="199">
        <f t="shared" si="13"/>
        <v>19125</v>
      </c>
      <c r="G30" s="199">
        <f t="shared" si="13"/>
        <v>19125</v>
      </c>
      <c r="H30" s="199">
        <f t="shared" si="13"/>
        <v>17510</v>
      </c>
      <c r="I30" s="199">
        <f t="shared" si="13"/>
        <v>19125</v>
      </c>
      <c r="J30" s="199">
        <f t="shared" si="13"/>
        <v>17510</v>
      </c>
      <c r="K30" s="199">
        <f t="shared" si="13"/>
        <v>17510</v>
      </c>
      <c r="L30" s="199">
        <f t="shared" si="13"/>
        <v>16065</v>
      </c>
      <c r="M30" s="199">
        <f t="shared" si="13"/>
        <v>17510</v>
      </c>
      <c r="N30" s="199">
        <f t="shared" si="13"/>
        <v>17510</v>
      </c>
      <c r="O30" s="199">
        <f t="shared" si="13"/>
        <v>16065</v>
      </c>
      <c r="P30" s="199">
        <f t="shared" si="13"/>
        <v>16065</v>
      </c>
      <c r="Q30" s="199">
        <f t="shared" si="13"/>
        <v>15215</v>
      </c>
      <c r="R30" s="199">
        <f t="shared" si="13"/>
        <v>16065</v>
      </c>
      <c r="S30" s="199">
        <f t="shared" si="13"/>
        <v>20570</v>
      </c>
      <c r="T30" s="199">
        <f t="shared" si="13"/>
        <v>20570</v>
      </c>
      <c r="U30" s="199">
        <f t="shared" si="13"/>
        <v>16065</v>
      </c>
      <c r="V30" s="199">
        <f t="shared" si="13"/>
        <v>15215</v>
      </c>
      <c r="W30" s="199">
        <f t="shared" si="13"/>
        <v>17510</v>
      </c>
      <c r="X30" s="199">
        <f t="shared" si="13"/>
        <v>16065</v>
      </c>
      <c r="Y30" s="199">
        <f t="shared" si="13"/>
        <v>17510</v>
      </c>
      <c r="Z30" s="199">
        <f t="shared" si="13"/>
        <v>16065</v>
      </c>
      <c r="AA30" s="199">
        <f t="shared" si="13"/>
        <v>19125</v>
      </c>
      <c r="AB30" s="199">
        <f t="shared" si="13"/>
        <v>19125</v>
      </c>
      <c r="AC30" s="199">
        <f t="shared" si="13"/>
        <v>20570</v>
      </c>
      <c r="AD30" s="199">
        <f t="shared" si="13"/>
        <v>17510</v>
      </c>
      <c r="AE30" s="199">
        <f t="shared" si="13"/>
        <v>17510</v>
      </c>
      <c r="AF30" s="199">
        <f t="shared" si="13"/>
        <v>17510</v>
      </c>
      <c r="AG30" s="199">
        <f t="shared" si="13"/>
        <v>16065</v>
      </c>
      <c r="AH30" s="199">
        <f t="shared" si="13"/>
        <v>15215</v>
      </c>
      <c r="AI30" s="199">
        <f t="shared" si="13"/>
        <v>14195</v>
      </c>
      <c r="AJ30" s="199">
        <f t="shared" si="13"/>
        <v>14195</v>
      </c>
      <c r="AK30" s="199">
        <f t="shared" si="13"/>
        <v>13175</v>
      </c>
      <c r="AL30" s="199">
        <f t="shared" si="13"/>
        <v>12155</v>
      </c>
      <c r="AM30" s="199">
        <f t="shared" si="13"/>
        <v>13175</v>
      </c>
      <c r="AN30" s="199">
        <f t="shared" si="13"/>
        <v>13175</v>
      </c>
      <c r="AO30" s="199">
        <f t="shared" si="13"/>
        <v>12155</v>
      </c>
      <c r="AP30" s="199">
        <f t="shared" si="13"/>
        <v>15215</v>
      </c>
      <c r="AQ30" s="199">
        <f t="shared" si="13"/>
        <v>15215</v>
      </c>
      <c r="AR30" s="199">
        <f t="shared" si="13"/>
        <v>14195</v>
      </c>
      <c r="AS30" s="199">
        <f t="shared" si="13"/>
        <v>12155</v>
      </c>
      <c r="AT30" s="199">
        <f t="shared" si="13"/>
        <v>9605</v>
      </c>
      <c r="AU30" s="199">
        <f t="shared" si="13"/>
        <v>10625</v>
      </c>
      <c r="AV30" s="199">
        <f t="shared" si="13"/>
        <v>9605</v>
      </c>
      <c r="AW30" s="199">
        <f t="shared" si="13"/>
        <v>9605</v>
      </c>
      <c r="AX30" s="199">
        <f t="shared" si="13"/>
        <v>9605</v>
      </c>
      <c r="AY30" s="199">
        <f t="shared" si="13"/>
        <v>9010</v>
      </c>
      <c r="AZ30" s="199">
        <f t="shared" si="13"/>
        <v>9605</v>
      </c>
      <c r="BA30" s="199">
        <f t="shared" si="13"/>
        <v>9010</v>
      </c>
      <c r="BB30" s="199">
        <f t="shared" si="13"/>
        <v>9605</v>
      </c>
      <c r="BC30" s="199">
        <f t="shared" si="13"/>
        <v>9010</v>
      </c>
      <c r="BD30" s="199">
        <f t="shared" si="13"/>
        <v>8415</v>
      </c>
      <c r="BE30" s="199">
        <f t="shared" si="13"/>
        <v>9010</v>
      </c>
      <c r="BF30" s="199">
        <f t="shared" si="13"/>
        <v>8415</v>
      </c>
      <c r="BG30" s="199">
        <f t="shared" si="13"/>
        <v>9010</v>
      </c>
      <c r="BH30" s="199">
        <f t="shared" si="13"/>
        <v>8415</v>
      </c>
      <c r="BI30" s="199">
        <f t="shared" si="13"/>
        <v>9010</v>
      </c>
      <c r="BJ30" s="199">
        <f t="shared" si="13"/>
        <v>8415</v>
      </c>
      <c r="BK30" s="199">
        <f t="shared" si="13"/>
        <v>9010</v>
      </c>
      <c r="BL30" s="199">
        <f t="shared" si="13"/>
        <v>8415</v>
      </c>
      <c r="BM30" s="199">
        <f t="shared" si="13"/>
        <v>9010</v>
      </c>
      <c r="BN30" s="199">
        <f t="shared" si="13"/>
        <v>9775</v>
      </c>
      <c r="BO30" s="199">
        <f t="shared" ref="BO30:BR30" si="14">ROUND(BO10*0.85,)</f>
        <v>9010</v>
      </c>
      <c r="BP30" s="199">
        <f t="shared" si="14"/>
        <v>10200</v>
      </c>
      <c r="BQ30" s="199">
        <f t="shared" si="14"/>
        <v>11560</v>
      </c>
      <c r="BR30" s="199">
        <f t="shared" si="14"/>
        <v>10200</v>
      </c>
    </row>
    <row r="31" spans="1:70" s="50" customFormat="1" x14ac:dyDescent="0.2">
      <c r="A31" s="180">
        <v>2</v>
      </c>
      <c r="B31" s="199">
        <f t="shared" ref="B31" si="15">ROUND(B11*0.85,)</f>
        <v>20570</v>
      </c>
      <c r="C31" s="199">
        <f t="shared" ref="C31:BN31" si="16">ROUND(C11*0.85,)</f>
        <v>17510</v>
      </c>
      <c r="D31" s="199">
        <f t="shared" si="16"/>
        <v>16660</v>
      </c>
      <c r="E31" s="199">
        <f t="shared" si="16"/>
        <v>16660</v>
      </c>
      <c r="F31" s="199">
        <f t="shared" si="16"/>
        <v>20570</v>
      </c>
      <c r="G31" s="199">
        <f t="shared" si="16"/>
        <v>20570</v>
      </c>
      <c r="H31" s="199">
        <f t="shared" si="16"/>
        <v>18955</v>
      </c>
      <c r="I31" s="199">
        <f t="shared" si="16"/>
        <v>20570</v>
      </c>
      <c r="J31" s="199">
        <f t="shared" si="16"/>
        <v>18955</v>
      </c>
      <c r="K31" s="199">
        <f t="shared" si="16"/>
        <v>18955</v>
      </c>
      <c r="L31" s="199">
        <f t="shared" si="16"/>
        <v>17510</v>
      </c>
      <c r="M31" s="199">
        <f t="shared" si="16"/>
        <v>18955</v>
      </c>
      <c r="N31" s="199">
        <f t="shared" si="16"/>
        <v>18955</v>
      </c>
      <c r="O31" s="199">
        <f t="shared" si="16"/>
        <v>17510</v>
      </c>
      <c r="P31" s="199">
        <f t="shared" si="16"/>
        <v>17510</v>
      </c>
      <c r="Q31" s="199">
        <f t="shared" si="16"/>
        <v>16660</v>
      </c>
      <c r="R31" s="199">
        <f t="shared" si="16"/>
        <v>17510</v>
      </c>
      <c r="S31" s="199">
        <f t="shared" si="16"/>
        <v>22015</v>
      </c>
      <c r="T31" s="199">
        <f t="shared" si="16"/>
        <v>22015</v>
      </c>
      <c r="U31" s="199">
        <f t="shared" si="16"/>
        <v>17510</v>
      </c>
      <c r="V31" s="199">
        <f t="shared" si="16"/>
        <v>16660</v>
      </c>
      <c r="W31" s="199">
        <f t="shared" si="16"/>
        <v>18955</v>
      </c>
      <c r="X31" s="199">
        <f t="shared" si="16"/>
        <v>17510</v>
      </c>
      <c r="Y31" s="199">
        <f t="shared" si="16"/>
        <v>18955</v>
      </c>
      <c r="Z31" s="199">
        <f t="shared" si="16"/>
        <v>17510</v>
      </c>
      <c r="AA31" s="199">
        <f t="shared" si="16"/>
        <v>20570</v>
      </c>
      <c r="AB31" s="199">
        <f t="shared" si="16"/>
        <v>20570</v>
      </c>
      <c r="AC31" s="199">
        <f t="shared" si="16"/>
        <v>22015</v>
      </c>
      <c r="AD31" s="199">
        <f t="shared" si="16"/>
        <v>18955</v>
      </c>
      <c r="AE31" s="199">
        <f t="shared" si="16"/>
        <v>18955</v>
      </c>
      <c r="AF31" s="199">
        <f t="shared" si="16"/>
        <v>18955</v>
      </c>
      <c r="AG31" s="199">
        <f t="shared" si="16"/>
        <v>17510</v>
      </c>
      <c r="AH31" s="199">
        <f t="shared" si="16"/>
        <v>16660</v>
      </c>
      <c r="AI31" s="199">
        <f t="shared" si="16"/>
        <v>15640</v>
      </c>
      <c r="AJ31" s="199">
        <f t="shared" si="16"/>
        <v>15640</v>
      </c>
      <c r="AK31" s="199">
        <f t="shared" si="16"/>
        <v>14620</v>
      </c>
      <c r="AL31" s="199">
        <f t="shared" si="16"/>
        <v>13600</v>
      </c>
      <c r="AM31" s="199">
        <f t="shared" si="16"/>
        <v>14620</v>
      </c>
      <c r="AN31" s="199">
        <f t="shared" si="16"/>
        <v>14620</v>
      </c>
      <c r="AO31" s="199">
        <f t="shared" si="16"/>
        <v>13600</v>
      </c>
      <c r="AP31" s="199">
        <f t="shared" si="16"/>
        <v>16660</v>
      </c>
      <c r="AQ31" s="199">
        <f t="shared" si="16"/>
        <v>16660</v>
      </c>
      <c r="AR31" s="199">
        <f t="shared" si="16"/>
        <v>15640</v>
      </c>
      <c r="AS31" s="199">
        <f t="shared" si="16"/>
        <v>13600</v>
      </c>
      <c r="AT31" s="199">
        <f t="shared" si="16"/>
        <v>11050</v>
      </c>
      <c r="AU31" s="199">
        <f t="shared" si="16"/>
        <v>12070</v>
      </c>
      <c r="AV31" s="199">
        <f t="shared" si="16"/>
        <v>11050</v>
      </c>
      <c r="AW31" s="199">
        <f t="shared" si="16"/>
        <v>11050</v>
      </c>
      <c r="AX31" s="199">
        <f t="shared" si="16"/>
        <v>11050</v>
      </c>
      <c r="AY31" s="199">
        <f t="shared" si="16"/>
        <v>10455</v>
      </c>
      <c r="AZ31" s="199">
        <f t="shared" si="16"/>
        <v>11050</v>
      </c>
      <c r="BA31" s="199">
        <f t="shared" si="16"/>
        <v>10455</v>
      </c>
      <c r="BB31" s="199">
        <f t="shared" si="16"/>
        <v>11050</v>
      </c>
      <c r="BC31" s="199">
        <f t="shared" si="16"/>
        <v>10455</v>
      </c>
      <c r="BD31" s="199">
        <f t="shared" si="16"/>
        <v>9860</v>
      </c>
      <c r="BE31" s="199">
        <f t="shared" si="16"/>
        <v>10455</v>
      </c>
      <c r="BF31" s="199">
        <f t="shared" si="16"/>
        <v>9860</v>
      </c>
      <c r="BG31" s="199">
        <f t="shared" si="16"/>
        <v>10455</v>
      </c>
      <c r="BH31" s="199">
        <f t="shared" si="16"/>
        <v>9860</v>
      </c>
      <c r="BI31" s="199">
        <f t="shared" si="16"/>
        <v>10455</v>
      </c>
      <c r="BJ31" s="199">
        <f t="shared" si="16"/>
        <v>9860</v>
      </c>
      <c r="BK31" s="199">
        <f t="shared" si="16"/>
        <v>10455</v>
      </c>
      <c r="BL31" s="199">
        <f t="shared" si="16"/>
        <v>9860</v>
      </c>
      <c r="BM31" s="199">
        <f t="shared" si="16"/>
        <v>10455</v>
      </c>
      <c r="BN31" s="199">
        <f t="shared" si="16"/>
        <v>11220</v>
      </c>
      <c r="BO31" s="199">
        <f t="shared" ref="BO31:BR31" si="17">ROUND(BO11*0.85,)</f>
        <v>10455</v>
      </c>
      <c r="BP31" s="199">
        <f t="shared" si="17"/>
        <v>11645</v>
      </c>
      <c r="BQ31" s="199">
        <f t="shared" si="17"/>
        <v>13005</v>
      </c>
      <c r="BR31" s="199">
        <f t="shared" si="17"/>
        <v>11645</v>
      </c>
    </row>
    <row r="32" spans="1:70" s="50" customFormat="1" x14ac:dyDescent="0.2">
      <c r="A32" s="42" t="s">
        <v>84</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1:70" s="50" customFormat="1" x14ac:dyDescent="0.2">
      <c r="A33" s="88">
        <f>A27</f>
        <v>1</v>
      </c>
      <c r="B33" s="199">
        <f t="shared" ref="B33" si="18">ROUND(B13*0.85,)</f>
        <v>19975</v>
      </c>
      <c r="C33" s="199">
        <f t="shared" ref="C33:BN33" si="19">ROUND(C13*0.85,)</f>
        <v>16915</v>
      </c>
      <c r="D33" s="199">
        <f t="shared" si="19"/>
        <v>16065</v>
      </c>
      <c r="E33" s="199">
        <f t="shared" si="19"/>
        <v>16065</v>
      </c>
      <c r="F33" s="199">
        <f t="shared" si="19"/>
        <v>19975</v>
      </c>
      <c r="G33" s="199">
        <f t="shared" si="19"/>
        <v>19975</v>
      </c>
      <c r="H33" s="199">
        <f t="shared" si="19"/>
        <v>18360</v>
      </c>
      <c r="I33" s="199">
        <f t="shared" si="19"/>
        <v>19975</v>
      </c>
      <c r="J33" s="199">
        <f t="shared" si="19"/>
        <v>18360</v>
      </c>
      <c r="K33" s="199">
        <f t="shared" si="19"/>
        <v>18360</v>
      </c>
      <c r="L33" s="199">
        <f t="shared" si="19"/>
        <v>16915</v>
      </c>
      <c r="M33" s="199">
        <f t="shared" si="19"/>
        <v>18360</v>
      </c>
      <c r="N33" s="199">
        <f t="shared" si="19"/>
        <v>18360</v>
      </c>
      <c r="O33" s="199">
        <f t="shared" si="19"/>
        <v>16915</v>
      </c>
      <c r="P33" s="199">
        <f t="shared" si="19"/>
        <v>16915</v>
      </c>
      <c r="Q33" s="199">
        <f t="shared" si="19"/>
        <v>16065</v>
      </c>
      <c r="R33" s="199">
        <f t="shared" si="19"/>
        <v>16915</v>
      </c>
      <c r="S33" s="199">
        <f t="shared" si="19"/>
        <v>21420</v>
      </c>
      <c r="T33" s="199">
        <f t="shared" si="19"/>
        <v>21420</v>
      </c>
      <c r="U33" s="199">
        <f t="shared" si="19"/>
        <v>16915</v>
      </c>
      <c r="V33" s="199">
        <f t="shared" si="19"/>
        <v>16065</v>
      </c>
      <c r="W33" s="199">
        <f t="shared" si="19"/>
        <v>18360</v>
      </c>
      <c r="X33" s="199">
        <f t="shared" si="19"/>
        <v>16915</v>
      </c>
      <c r="Y33" s="199">
        <f t="shared" si="19"/>
        <v>18360</v>
      </c>
      <c r="Z33" s="199">
        <f t="shared" si="19"/>
        <v>16915</v>
      </c>
      <c r="AA33" s="199">
        <f t="shared" si="19"/>
        <v>19975</v>
      </c>
      <c r="AB33" s="199">
        <f t="shared" si="19"/>
        <v>19975</v>
      </c>
      <c r="AC33" s="199">
        <f t="shared" si="19"/>
        <v>21420</v>
      </c>
      <c r="AD33" s="199">
        <f t="shared" si="19"/>
        <v>18360</v>
      </c>
      <c r="AE33" s="199">
        <f t="shared" si="19"/>
        <v>18360</v>
      </c>
      <c r="AF33" s="199">
        <f t="shared" si="19"/>
        <v>18360</v>
      </c>
      <c r="AG33" s="199">
        <f t="shared" si="19"/>
        <v>16915</v>
      </c>
      <c r="AH33" s="199">
        <f t="shared" si="19"/>
        <v>16065</v>
      </c>
      <c r="AI33" s="199">
        <f t="shared" si="19"/>
        <v>15045</v>
      </c>
      <c r="AJ33" s="199">
        <f t="shared" si="19"/>
        <v>15045</v>
      </c>
      <c r="AK33" s="199">
        <f t="shared" si="19"/>
        <v>14025</v>
      </c>
      <c r="AL33" s="199">
        <f t="shared" si="19"/>
        <v>13005</v>
      </c>
      <c r="AM33" s="199">
        <f t="shared" si="19"/>
        <v>14025</v>
      </c>
      <c r="AN33" s="199">
        <f t="shared" si="19"/>
        <v>14025</v>
      </c>
      <c r="AO33" s="199">
        <f t="shared" si="19"/>
        <v>13005</v>
      </c>
      <c r="AP33" s="199">
        <f t="shared" si="19"/>
        <v>16065</v>
      </c>
      <c r="AQ33" s="199">
        <f t="shared" si="19"/>
        <v>16065</v>
      </c>
      <c r="AR33" s="199">
        <f t="shared" si="19"/>
        <v>15045</v>
      </c>
      <c r="AS33" s="199">
        <f t="shared" si="19"/>
        <v>13005</v>
      </c>
      <c r="AT33" s="199">
        <f t="shared" si="19"/>
        <v>10455</v>
      </c>
      <c r="AU33" s="199">
        <f t="shared" si="19"/>
        <v>11475</v>
      </c>
      <c r="AV33" s="199">
        <f t="shared" si="19"/>
        <v>10455</v>
      </c>
      <c r="AW33" s="199">
        <f t="shared" si="19"/>
        <v>10455</v>
      </c>
      <c r="AX33" s="199">
        <f t="shared" si="19"/>
        <v>10455</v>
      </c>
      <c r="AY33" s="199">
        <f t="shared" si="19"/>
        <v>9860</v>
      </c>
      <c r="AZ33" s="199">
        <f t="shared" si="19"/>
        <v>10455</v>
      </c>
      <c r="BA33" s="199">
        <f t="shared" si="19"/>
        <v>9860</v>
      </c>
      <c r="BB33" s="199">
        <f t="shared" si="19"/>
        <v>10455</v>
      </c>
      <c r="BC33" s="199">
        <f t="shared" si="19"/>
        <v>9860</v>
      </c>
      <c r="BD33" s="199">
        <f t="shared" si="19"/>
        <v>9265</v>
      </c>
      <c r="BE33" s="199">
        <f t="shared" si="19"/>
        <v>9860</v>
      </c>
      <c r="BF33" s="199">
        <f t="shared" si="19"/>
        <v>9265</v>
      </c>
      <c r="BG33" s="199">
        <f t="shared" si="19"/>
        <v>9860</v>
      </c>
      <c r="BH33" s="199">
        <f t="shared" si="19"/>
        <v>9265</v>
      </c>
      <c r="BI33" s="199">
        <f t="shared" si="19"/>
        <v>9860</v>
      </c>
      <c r="BJ33" s="199">
        <f t="shared" si="19"/>
        <v>9265</v>
      </c>
      <c r="BK33" s="199">
        <f t="shared" si="19"/>
        <v>9860</v>
      </c>
      <c r="BL33" s="199">
        <f t="shared" si="19"/>
        <v>9265</v>
      </c>
      <c r="BM33" s="199">
        <f t="shared" si="19"/>
        <v>9860</v>
      </c>
      <c r="BN33" s="199">
        <f t="shared" si="19"/>
        <v>10625</v>
      </c>
      <c r="BO33" s="199">
        <f t="shared" ref="BO33:BR33" si="20">ROUND(BO13*0.85,)</f>
        <v>9860</v>
      </c>
      <c r="BP33" s="199">
        <f t="shared" si="20"/>
        <v>11050</v>
      </c>
      <c r="BQ33" s="199">
        <f t="shared" si="20"/>
        <v>12410</v>
      </c>
      <c r="BR33" s="199">
        <f t="shared" si="20"/>
        <v>11050</v>
      </c>
    </row>
    <row r="34" spans="1:70" s="50" customFormat="1" x14ac:dyDescent="0.2">
      <c r="A34" s="88">
        <f>A28</f>
        <v>2</v>
      </c>
      <c r="B34" s="199">
        <f t="shared" ref="B34" si="21">ROUND(B14*0.85,)</f>
        <v>21420</v>
      </c>
      <c r="C34" s="199">
        <f t="shared" ref="C34:BN34" si="22">ROUND(C14*0.85,)</f>
        <v>18360</v>
      </c>
      <c r="D34" s="199">
        <f t="shared" si="22"/>
        <v>17510</v>
      </c>
      <c r="E34" s="199">
        <f t="shared" si="22"/>
        <v>17510</v>
      </c>
      <c r="F34" s="199">
        <f t="shared" si="22"/>
        <v>21420</v>
      </c>
      <c r="G34" s="199">
        <f t="shared" si="22"/>
        <v>21420</v>
      </c>
      <c r="H34" s="199">
        <f t="shared" si="22"/>
        <v>19805</v>
      </c>
      <c r="I34" s="199">
        <f t="shared" si="22"/>
        <v>21420</v>
      </c>
      <c r="J34" s="199">
        <f t="shared" si="22"/>
        <v>19805</v>
      </c>
      <c r="K34" s="199">
        <f t="shared" si="22"/>
        <v>19805</v>
      </c>
      <c r="L34" s="199">
        <f t="shared" si="22"/>
        <v>18360</v>
      </c>
      <c r="M34" s="199">
        <f t="shared" si="22"/>
        <v>19805</v>
      </c>
      <c r="N34" s="199">
        <f t="shared" si="22"/>
        <v>19805</v>
      </c>
      <c r="O34" s="199">
        <f t="shared" si="22"/>
        <v>18360</v>
      </c>
      <c r="P34" s="199">
        <f t="shared" si="22"/>
        <v>18360</v>
      </c>
      <c r="Q34" s="199">
        <f t="shared" si="22"/>
        <v>17510</v>
      </c>
      <c r="R34" s="199">
        <f t="shared" si="22"/>
        <v>18360</v>
      </c>
      <c r="S34" s="199">
        <f t="shared" si="22"/>
        <v>22865</v>
      </c>
      <c r="T34" s="199">
        <f t="shared" si="22"/>
        <v>22865</v>
      </c>
      <c r="U34" s="199">
        <f t="shared" si="22"/>
        <v>18360</v>
      </c>
      <c r="V34" s="199">
        <f t="shared" si="22"/>
        <v>17510</v>
      </c>
      <c r="W34" s="199">
        <f t="shared" si="22"/>
        <v>19805</v>
      </c>
      <c r="X34" s="199">
        <f t="shared" si="22"/>
        <v>18360</v>
      </c>
      <c r="Y34" s="199">
        <f t="shared" si="22"/>
        <v>19805</v>
      </c>
      <c r="Z34" s="199">
        <f t="shared" si="22"/>
        <v>18360</v>
      </c>
      <c r="AA34" s="199">
        <f t="shared" si="22"/>
        <v>21420</v>
      </c>
      <c r="AB34" s="199">
        <f t="shared" si="22"/>
        <v>21420</v>
      </c>
      <c r="AC34" s="199">
        <f t="shared" si="22"/>
        <v>22865</v>
      </c>
      <c r="AD34" s="199">
        <f t="shared" si="22"/>
        <v>19805</v>
      </c>
      <c r="AE34" s="199">
        <f t="shared" si="22"/>
        <v>19805</v>
      </c>
      <c r="AF34" s="199">
        <f t="shared" si="22"/>
        <v>19805</v>
      </c>
      <c r="AG34" s="199">
        <f t="shared" si="22"/>
        <v>18360</v>
      </c>
      <c r="AH34" s="199">
        <f t="shared" si="22"/>
        <v>17510</v>
      </c>
      <c r="AI34" s="199">
        <f t="shared" si="22"/>
        <v>16490</v>
      </c>
      <c r="AJ34" s="199">
        <f t="shared" si="22"/>
        <v>16490</v>
      </c>
      <c r="AK34" s="199">
        <f t="shared" si="22"/>
        <v>15470</v>
      </c>
      <c r="AL34" s="199">
        <f t="shared" si="22"/>
        <v>14450</v>
      </c>
      <c r="AM34" s="199">
        <f t="shared" si="22"/>
        <v>15470</v>
      </c>
      <c r="AN34" s="199">
        <f t="shared" si="22"/>
        <v>15470</v>
      </c>
      <c r="AO34" s="199">
        <f t="shared" si="22"/>
        <v>14450</v>
      </c>
      <c r="AP34" s="199">
        <f t="shared" si="22"/>
        <v>17510</v>
      </c>
      <c r="AQ34" s="199">
        <f t="shared" si="22"/>
        <v>17510</v>
      </c>
      <c r="AR34" s="199">
        <f t="shared" si="22"/>
        <v>16490</v>
      </c>
      <c r="AS34" s="199">
        <f t="shared" si="22"/>
        <v>14450</v>
      </c>
      <c r="AT34" s="199">
        <f t="shared" si="22"/>
        <v>11900</v>
      </c>
      <c r="AU34" s="199">
        <f t="shared" si="22"/>
        <v>12920</v>
      </c>
      <c r="AV34" s="199">
        <f t="shared" si="22"/>
        <v>11900</v>
      </c>
      <c r="AW34" s="199">
        <f t="shared" si="22"/>
        <v>11900</v>
      </c>
      <c r="AX34" s="199">
        <f t="shared" si="22"/>
        <v>11900</v>
      </c>
      <c r="AY34" s="199">
        <f t="shared" si="22"/>
        <v>11305</v>
      </c>
      <c r="AZ34" s="199">
        <f t="shared" si="22"/>
        <v>11900</v>
      </c>
      <c r="BA34" s="199">
        <f t="shared" si="22"/>
        <v>11305</v>
      </c>
      <c r="BB34" s="199">
        <f t="shared" si="22"/>
        <v>11900</v>
      </c>
      <c r="BC34" s="199">
        <f t="shared" si="22"/>
        <v>11305</v>
      </c>
      <c r="BD34" s="199">
        <f t="shared" si="22"/>
        <v>10710</v>
      </c>
      <c r="BE34" s="199">
        <f t="shared" si="22"/>
        <v>11305</v>
      </c>
      <c r="BF34" s="199">
        <f t="shared" si="22"/>
        <v>10710</v>
      </c>
      <c r="BG34" s="199">
        <f t="shared" si="22"/>
        <v>11305</v>
      </c>
      <c r="BH34" s="199">
        <f t="shared" si="22"/>
        <v>10710</v>
      </c>
      <c r="BI34" s="199">
        <f t="shared" si="22"/>
        <v>11305</v>
      </c>
      <c r="BJ34" s="199">
        <f t="shared" si="22"/>
        <v>10710</v>
      </c>
      <c r="BK34" s="199">
        <f t="shared" si="22"/>
        <v>11305</v>
      </c>
      <c r="BL34" s="199">
        <f t="shared" si="22"/>
        <v>10710</v>
      </c>
      <c r="BM34" s="199">
        <f t="shared" si="22"/>
        <v>11305</v>
      </c>
      <c r="BN34" s="199">
        <f t="shared" si="22"/>
        <v>12070</v>
      </c>
      <c r="BO34" s="199">
        <f t="shared" ref="BO34:BR34" si="23">ROUND(BO14*0.85,)</f>
        <v>11305</v>
      </c>
      <c r="BP34" s="199">
        <f t="shared" si="23"/>
        <v>12495</v>
      </c>
      <c r="BQ34" s="199">
        <f t="shared" si="23"/>
        <v>13855</v>
      </c>
      <c r="BR34" s="199">
        <f t="shared" si="23"/>
        <v>12495</v>
      </c>
    </row>
    <row r="35" spans="1:70" s="50" customFormat="1" x14ac:dyDescent="0.2">
      <c r="A35" s="42" t="s">
        <v>85</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row>
    <row r="36" spans="1:70" s="50" customFormat="1" x14ac:dyDescent="0.2">
      <c r="A36" s="88">
        <f>A27</f>
        <v>1</v>
      </c>
      <c r="B36" s="199">
        <f t="shared" ref="B36" si="24">ROUND(B16*0.85,)</f>
        <v>21420</v>
      </c>
      <c r="C36" s="199">
        <f t="shared" ref="C36:BN36" si="25">ROUND(C16*0.85,)</f>
        <v>18360</v>
      </c>
      <c r="D36" s="199">
        <f t="shared" si="25"/>
        <v>17510</v>
      </c>
      <c r="E36" s="199">
        <f t="shared" si="25"/>
        <v>17510</v>
      </c>
      <c r="F36" s="199">
        <f t="shared" si="25"/>
        <v>21420</v>
      </c>
      <c r="G36" s="199">
        <f t="shared" si="25"/>
        <v>21420</v>
      </c>
      <c r="H36" s="199">
        <f t="shared" si="25"/>
        <v>19805</v>
      </c>
      <c r="I36" s="199">
        <f t="shared" si="25"/>
        <v>21420</v>
      </c>
      <c r="J36" s="199">
        <f t="shared" si="25"/>
        <v>19805</v>
      </c>
      <c r="K36" s="199">
        <f t="shared" si="25"/>
        <v>19805</v>
      </c>
      <c r="L36" s="199">
        <f t="shared" si="25"/>
        <v>18360</v>
      </c>
      <c r="M36" s="199">
        <f t="shared" si="25"/>
        <v>19805</v>
      </c>
      <c r="N36" s="199">
        <f t="shared" si="25"/>
        <v>19805</v>
      </c>
      <c r="O36" s="199">
        <f t="shared" si="25"/>
        <v>18360</v>
      </c>
      <c r="P36" s="199">
        <f t="shared" si="25"/>
        <v>18360</v>
      </c>
      <c r="Q36" s="199">
        <f t="shared" si="25"/>
        <v>17510</v>
      </c>
      <c r="R36" s="199">
        <f t="shared" si="25"/>
        <v>18360</v>
      </c>
      <c r="S36" s="199">
        <f t="shared" si="25"/>
        <v>22865</v>
      </c>
      <c r="T36" s="199">
        <f t="shared" si="25"/>
        <v>22865</v>
      </c>
      <c r="U36" s="199">
        <f t="shared" si="25"/>
        <v>18360</v>
      </c>
      <c r="V36" s="199">
        <f t="shared" si="25"/>
        <v>17510</v>
      </c>
      <c r="W36" s="199">
        <f t="shared" si="25"/>
        <v>19805</v>
      </c>
      <c r="X36" s="199">
        <f t="shared" si="25"/>
        <v>18360</v>
      </c>
      <c r="Y36" s="199">
        <f t="shared" si="25"/>
        <v>19805</v>
      </c>
      <c r="Z36" s="199">
        <f t="shared" si="25"/>
        <v>18360</v>
      </c>
      <c r="AA36" s="199">
        <f t="shared" si="25"/>
        <v>21420</v>
      </c>
      <c r="AB36" s="199">
        <f t="shared" si="25"/>
        <v>21420</v>
      </c>
      <c r="AC36" s="199">
        <f t="shared" si="25"/>
        <v>22865</v>
      </c>
      <c r="AD36" s="199">
        <f t="shared" si="25"/>
        <v>19805</v>
      </c>
      <c r="AE36" s="199">
        <f t="shared" si="25"/>
        <v>19805</v>
      </c>
      <c r="AF36" s="199">
        <f t="shared" si="25"/>
        <v>19805</v>
      </c>
      <c r="AG36" s="199">
        <f t="shared" si="25"/>
        <v>18360</v>
      </c>
      <c r="AH36" s="199">
        <f t="shared" si="25"/>
        <v>17510</v>
      </c>
      <c r="AI36" s="199">
        <f t="shared" si="25"/>
        <v>16490</v>
      </c>
      <c r="AJ36" s="199">
        <f t="shared" si="25"/>
        <v>16490</v>
      </c>
      <c r="AK36" s="199">
        <f t="shared" si="25"/>
        <v>15470</v>
      </c>
      <c r="AL36" s="199">
        <f t="shared" si="25"/>
        <v>14450</v>
      </c>
      <c r="AM36" s="199">
        <f t="shared" si="25"/>
        <v>15470</v>
      </c>
      <c r="AN36" s="199">
        <f t="shared" si="25"/>
        <v>15470</v>
      </c>
      <c r="AO36" s="199">
        <f t="shared" si="25"/>
        <v>14450</v>
      </c>
      <c r="AP36" s="199">
        <f t="shared" si="25"/>
        <v>17510</v>
      </c>
      <c r="AQ36" s="199">
        <f t="shared" si="25"/>
        <v>17510</v>
      </c>
      <c r="AR36" s="199">
        <f t="shared" si="25"/>
        <v>16490</v>
      </c>
      <c r="AS36" s="199">
        <f t="shared" si="25"/>
        <v>14450</v>
      </c>
      <c r="AT36" s="199">
        <f t="shared" si="25"/>
        <v>11900</v>
      </c>
      <c r="AU36" s="199">
        <f t="shared" si="25"/>
        <v>12920</v>
      </c>
      <c r="AV36" s="199">
        <f t="shared" si="25"/>
        <v>11900</v>
      </c>
      <c r="AW36" s="199">
        <f t="shared" si="25"/>
        <v>11900</v>
      </c>
      <c r="AX36" s="199">
        <f t="shared" si="25"/>
        <v>11900</v>
      </c>
      <c r="AY36" s="199">
        <f t="shared" si="25"/>
        <v>11305</v>
      </c>
      <c r="AZ36" s="199">
        <f t="shared" si="25"/>
        <v>11900</v>
      </c>
      <c r="BA36" s="199">
        <f t="shared" si="25"/>
        <v>11305</v>
      </c>
      <c r="BB36" s="199">
        <f t="shared" si="25"/>
        <v>11900</v>
      </c>
      <c r="BC36" s="199">
        <f t="shared" si="25"/>
        <v>11305</v>
      </c>
      <c r="BD36" s="199">
        <f t="shared" si="25"/>
        <v>10710</v>
      </c>
      <c r="BE36" s="199">
        <f t="shared" si="25"/>
        <v>11305</v>
      </c>
      <c r="BF36" s="199">
        <f t="shared" si="25"/>
        <v>10710</v>
      </c>
      <c r="BG36" s="199">
        <f t="shared" si="25"/>
        <v>11305</v>
      </c>
      <c r="BH36" s="199">
        <f t="shared" si="25"/>
        <v>10710</v>
      </c>
      <c r="BI36" s="199">
        <f t="shared" si="25"/>
        <v>11305</v>
      </c>
      <c r="BJ36" s="199">
        <f t="shared" si="25"/>
        <v>10710</v>
      </c>
      <c r="BK36" s="199">
        <f t="shared" si="25"/>
        <v>11305</v>
      </c>
      <c r="BL36" s="199">
        <f t="shared" si="25"/>
        <v>10710</v>
      </c>
      <c r="BM36" s="199">
        <f t="shared" si="25"/>
        <v>11305</v>
      </c>
      <c r="BN36" s="199">
        <f t="shared" si="25"/>
        <v>12070</v>
      </c>
      <c r="BO36" s="199">
        <f t="shared" ref="BO36:BR36" si="26">ROUND(BO16*0.85,)</f>
        <v>11305</v>
      </c>
      <c r="BP36" s="199">
        <f t="shared" si="26"/>
        <v>12495</v>
      </c>
      <c r="BQ36" s="199">
        <f t="shared" si="26"/>
        <v>13855</v>
      </c>
      <c r="BR36" s="199">
        <f t="shared" si="26"/>
        <v>12495</v>
      </c>
    </row>
    <row r="37" spans="1:70" s="50" customFormat="1" x14ac:dyDescent="0.2">
      <c r="A37" s="88">
        <f>A28</f>
        <v>2</v>
      </c>
      <c r="B37" s="199">
        <f t="shared" ref="B37" si="27">ROUND(B17*0.85,)</f>
        <v>22865</v>
      </c>
      <c r="C37" s="199">
        <f t="shared" ref="C37:BN37" si="28">ROUND(C17*0.85,)</f>
        <v>19805</v>
      </c>
      <c r="D37" s="199">
        <f t="shared" si="28"/>
        <v>18955</v>
      </c>
      <c r="E37" s="199">
        <f t="shared" si="28"/>
        <v>18955</v>
      </c>
      <c r="F37" s="199">
        <f t="shared" si="28"/>
        <v>22865</v>
      </c>
      <c r="G37" s="199">
        <f t="shared" si="28"/>
        <v>22865</v>
      </c>
      <c r="H37" s="199">
        <f t="shared" si="28"/>
        <v>21250</v>
      </c>
      <c r="I37" s="199">
        <f t="shared" si="28"/>
        <v>22865</v>
      </c>
      <c r="J37" s="199">
        <f t="shared" si="28"/>
        <v>21250</v>
      </c>
      <c r="K37" s="199">
        <f t="shared" si="28"/>
        <v>21250</v>
      </c>
      <c r="L37" s="199">
        <f t="shared" si="28"/>
        <v>19805</v>
      </c>
      <c r="M37" s="199">
        <f t="shared" si="28"/>
        <v>21250</v>
      </c>
      <c r="N37" s="199">
        <f t="shared" si="28"/>
        <v>21250</v>
      </c>
      <c r="O37" s="199">
        <f t="shared" si="28"/>
        <v>19805</v>
      </c>
      <c r="P37" s="199">
        <f t="shared" si="28"/>
        <v>19805</v>
      </c>
      <c r="Q37" s="199">
        <f t="shared" si="28"/>
        <v>18955</v>
      </c>
      <c r="R37" s="199">
        <f t="shared" si="28"/>
        <v>19805</v>
      </c>
      <c r="S37" s="199">
        <f t="shared" si="28"/>
        <v>24310</v>
      </c>
      <c r="T37" s="199">
        <f t="shared" si="28"/>
        <v>24310</v>
      </c>
      <c r="U37" s="199">
        <f t="shared" si="28"/>
        <v>19805</v>
      </c>
      <c r="V37" s="199">
        <f t="shared" si="28"/>
        <v>18955</v>
      </c>
      <c r="W37" s="199">
        <f t="shared" si="28"/>
        <v>21250</v>
      </c>
      <c r="X37" s="199">
        <f t="shared" si="28"/>
        <v>19805</v>
      </c>
      <c r="Y37" s="199">
        <f t="shared" si="28"/>
        <v>21250</v>
      </c>
      <c r="Z37" s="199">
        <f t="shared" si="28"/>
        <v>19805</v>
      </c>
      <c r="AA37" s="199">
        <f t="shared" si="28"/>
        <v>22865</v>
      </c>
      <c r="AB37" s="199">
        <f t="shared" si="28"/>
        <v>22865</v>
      </c>
      <c r="AC37" s="199">
        <f t="shared" si="28"/>
        <v>24310</v>
      </c>
      <c r="AD37" s="199">
        <f t="shared" si="28"/>
        <v>21250</v>
      </c>
      <c r="AE37" s="199">
        <f t="shared" si="28"/>
        <v>21250</v>
      </c>
      <c r="AF37" s="199">
        <f t="shared" si="28"/>
        <v>21250</v>
      </c>
      <c r="AG37" s="199">
        <f t="shared" si="28"/>
        <v>19805</v>
      </c>
      <c r="AH37" s="199">
        <f t="shared" si="28"/>
        <v>18955</v>
      </c>
      <c r="AI37" s="199">
        <f t="shared" si="28"/>
        <v>17935</v>
      </c>
      <c r="AJ37" s="199">
        <f t="shared" si="28"/>
        <v>17935</v>
      </c>
      <c r="AK37" s="199">
        <f t="shared" si="28"/>
        <v>16915</v>
      </c>
      <c r="AL37" s="199">
        <f t="shared" si="28"/>
        <v>15895</v>
      </c>
      <c r="AM37" s="199">
        <f t="shared" si="28"/>
        <v>16915</v>
      </c>
      <c r="AN37" s="199">
        <f t="shared" si="28"/>
        <v>16915</v>
      </c>
      <c r="AO37" s="199">
        <f t="shared" si="28"/>
        <v>15895</v>
      </c>
      <c r="AP37" s="199">
        <f t="shared" si="28"/>
        <v>18955</v>
      </c>
      <c r="AQ37" s="199">
        <f t="shared" si="28"/>
        <v>18955</v>
      </c>
      <c r="AR37" s="199">
        <f t="shared" si="28"/>
        <v>17935</v>
      </c>
      <c r="AS37" s="199">
        <f t="shared" si="28"/>
        <v>15895</v>
      </c>
      <c r="AT37" s="199">
        <f t="shared" si="28"/>
        <v>13345</v>
      </c>
      <c r="AU37" s="199">
        <f t="shared" si="28"/>
        <v>14365</v>
      </c>
      <c r="AV37" s="199">
        <f t="shared" si="28"/>
        <v>13345</v>
      </c>
      <c r="AW37" s="199">
        <f t="shared" si="28"/>
        <v>13345</v>
      </c>
      <c r="AX37" s="199">
        <f t="shared" si="28"/>
        <v>13345</v>
      </c>
      <c r="AY37" s="199">
        <f t="shared" si="28"/>
        <v>12750</v>
      </c>
      <c r="AZ37" s="199">
        <f t="shared" si="28"/>
        <v>13345</v>
      </c>
      <c r="BA37" s="199">
        <f t="shared" si="28"/>
        <v>12750</v>
      </c>
      <c r="BB37" s="199">
        <f t="shared" si="28"/>
        <v>13345</v>
      </c>
      <c r="BC37" s="199">
        <f t="shared" si="28"/>
        <v>12750</v>
      </c>
      <c r="BD37" s="199">
        <f t="shared" si="28"/>
        <v>12155</v>
      </c>
      <c r="BE37" s="199">
        <f t="shared" si="28"/>
        <v>12750</v>
      </c>
      <c r="BF37" s="199">
        <f t="shared" si="28"/>
        <v>12155</v>
      </c>
      <c r="BG37" s="199">
        <f t="shared" si="28"/>
        <v>12750</v>
      </c>
      <c r="BH37" s="199">
        <f t="shared" si="28"/>
        <v>12155</v>
      </c>
      <c r="BI37" s="199">
        <f t="shared" si="28"/>
        <v>12750</v>
      </c>
      <c r="BJ37" s="199">
        <f t="shared" si="28"/>
        <v>12155</v>
      </c>
      <c r="BK37" s="199">
        <f t="shared" si="28"/>
        <v>12750</v>
      </c>
      <c r="BL37" s="199">
        <f t="shared" si="28"/>
        <v>12155</v>
      </c>
      <c r="BM37" s="199">
        <f t="shared" si="28"/>
        <v>12750</v>
      </c>
      <c r="BN37" s="199">
        <f t="shared" si="28"/>
        <v>13515</v>
      </c>
      <c r="BO37" s="199">
        <f t="shared" ref="BO37:BR37" si="29">ROUND(BO17*0.85,)</f>
        <v>12750</v>
      </c>
      <c r="BP37" s="199">
        <f t="shared" si="29"/>
        <v>13940</v>
      </c>
      <c r="BQ37" s="199">
        <f t="shared" si="29"/>
        <v>15300</v>
      </c>
      <c r="BR37" s="199">
        <f t="shared" si="29"/>
        <v>13940</v>
      </c>
    </row>
    <row r="38" spans="1:70" s="50" customFormat="1" x14ac:dyDescent="0.2">
      <c r="A38" s="42" t="s">
        <v>86</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row>
    <row r="39" spans="1:70" s="50" customFormat="1" x14ac:dyDescent="0.2">
      <c r="A39" s="88">
        <f>A27</f>
        <v>1</v>
      </c>
      <c r="B39" s="199">
        <f t="shared" ref="B39" si="30">ROUND(B19*0.85,)</f>
        <v>38675</v>
      </c>
      <c r="C39" s="199">
        <f t="shared" ref="C39:BN39" si="31">ROUND(C19*0.85,)</f>
        <v>35615</v>
      </c>
      <c r="D39" s="199">
        <f t="shared" si="31"/>
        <v>34765</v>
      </c>
      <c r="E39" s="199">
        <f t="shared" si="31"/>
        <v>34765</v>
      </c>
      <c r="F39" s="199">
        <f t="shared" si="31"/>
        <v>38675</v>
      </c>
      <c r="G39" s="199">
        <f t="shared" si="31"/>
        <v>38675</v>
      </c>
      <c r="H39" s="199">
        <f t="shared" si="31"/>
        <v>37060</v>
      </c>
      <c r="I39" s="199">
        <f t="shared" si="31"/>
        <v>38675</v>
      </c>
      <c r="J39" s="199">
        <f t="shared" si="31"/>
        <v>37060</v>
      </c>
      <c r="K39" s="199">
        <f t="shared" si="31"/>
        <v>37060</v>
      </c>
      <c r="L39" s="199">
        <f t="shared" si="31"/>
        <v>35615</v>
      </c>
      <c r="M39" s="199">
        <f t="shared" si="31"/>
        <v>37060</v>
      </c>
      <c r="N39" s="199">
        <f t="shared" si="31"/>
        <v>37060</v>
      </c>
      <c r="O39" s="199">
        <f t="shared" si="31"/>
        <v>35615</v>
      </c>
      <c r="P39" s="199">
        <f t="shared" si="31"/>
        <v>35615</v>
      </c>
      <c r="Q39" s="199">
        <f t="shared" si="31"/>
        <v>34765</v>
      </c>
      <c r="R39" s="199">
        <f t="shared" si="31"/>
        <v>35615</v>
      </c>
      <c r="S39" s="199">
        <f t="shared" si="31"/>
        <v>40120</v>
      </c>
      <c r="T39" s="199">
        <f t="shared" si="31"/>
        <v>40120</v>
      </c>
      <c r="U39" s="199">
        <f t="shared" si="31"/>
        <v>35615</v>
      </c>
      <c r="V39" s="199">
        <f t="shared" si="31"/>
        <v>34765</v>
      </c>
      <c r="W39" s="199">
        <f t="shared" si="31"/>
        <v>37060</v>
      </c>
      <c r="X39" s="199">
        <f t="shared" si="31"/>
        <v>35615</v>
      </c>
      <c r="Y39" s="199">
        <f t="shared" si="31"/>
        <v>37060</v>
      </c>
      <c r="Z39" s="199">
        <f t="shared" si="31"/>
        <v>35615</v>
      </c>
      <c r="AA39" s="199">
        <f t="shared" si="31"/>
        <v>38675</v>
      </c>
      <c r="AB39" s="199">
        <f t="shared" si="31"/>
        <v>38675</v>
      </c>
      <c r="AC39" s="199">
        <f t="shared" si="31"/>
        <v>40120</v>
      </c>
      <c r="AD39" s="199">
        <f t="shared" si="31"/>
        <v>37060</v>
      </c>
      <c r="AE39" s="199">
        <f t="shared" si="31"/>
        <v>37060</v>
      </c>
      <c r="AF39" s="199">
        <f t="shared" si="31"/>
        <v>37060</v>
      </c>
      <c r="AG39" s="199">
        <f t="shared" si="31"/>
        <v>35615</v>
      </c>
      <c r="AH39" s="199">
        <f t="shared" si="31"/>
        <v>34765</v>
      </c>
      <c r="AI39" s="199">
        <f t="shared" si="31"/>
        <v>33745</v>
      </c>
      <c r="AJ39" s="199">
        <f t="shared" si="31"/>
        <v>33745</v>
      </c>
      <c r="AK39" s="199">
        <f t="shared" si="31"/>
        <v>32725</v>
      </c>
      <c r="AL39" s="199">
        <f t="shared" si="31"/>
        <v>31705</v>
      </c>
      <c r="AM39" s="199">
        <f t="shared" si="31"/>
        <v>32725</v>
      </c>
      <c r="AN39" s="199">
        <f t="shared" si="31"/>
        <v>32725</v>
      </c>
      <c r="AO39" s="199">
        <f t="shared" si="31"/>
        <v>31705</v>
      </c>
      <c r="AP39" s="199">
        <f t="shared" si="31"/>
        <v>34765</v>
      </c>
      <c r="AQ39" s="199">
        <f t="shared" si="31"/>
        <v>34765</v>
      </c>
      <c r="AR39" s="199">
        <f t="shared" si="31"/>
        <v>33745</v>
      </c>
      <c r="AS39" s="199">
        <f t="shared" si="31"/>
        <v>31705</v>
      </c>
      <c r="AT39" s="199">
        <f t="shared" si="31"/>
        <v>25755</v>
      </c>
      <c r="AU39" s="199">
        <f t="shared" si="31"/>
        <v>26775</v>
      </c>
      <c r="AV39" s="199">
        <f t="shared" si="31"/>
        <v>25755</v>
      </c>
      <c r="AW39" s="199">
        <f t="shared" si="31"/>
        <v>25755</v>
      </c>
      <c r="AX39" s="199">
        <f t="shared" si="31"/>
        <v>25755</v>
      </c>
      <c r="AY39" s="199">
        <f t="shared" si="31"/>
        <v>25160</v>
      </c>
      <c r="AZ39" s="199">
        <f t="shared" si="31"/>
        <v>25755</v>
      </c>
      <c r="BA39" s="199">
        <f t="shared" si="31"/>
        <v>25160</v>
      </c>
      <c r="BB39" s="199">
        <f t="shared" si="31"/>
        <v>25755</v>
      </c>
      <c r="BC39" s="199">
        <f t="shared" si="31"/>
        <v>25160</v>
      </c>
      <c r="BD39" s="199">
        <f t="shared" si="31"/>
        <v>24565</v>
      </c>
      <c r="BE39" s="199">
        <f t="shared" si="31"/>
        <v>25160</v>
      </c>
      <c r="BF39" s="199">
        <f t="shared" si="31"/>
        <v>24565</v>
      </c>
      <c r="BG39" s="199">
        <f t="shared" si="31"/>
        <v>25160</v>
      </c>
      <c r="BH39" s="199">
        <f t="shared" si="31"/>
        <v>24565</v>
      </c>
      <c r="BI39" s="199">
        <f t="shared" si="31"/>
        <v>25160</v>
      </c>
      <c r="BJ39" s="199">
        <f t="shared" si="31"/>
        <v>24565</v>
      </c>
      <c r="BK39" s="199">
        <f t="shared" si="31"/>
        <v>25160</v>
      </c>
      <c r="BL39" s="199">
        <f t="shared" si="31"/>
        <v>24565</v>
      </c>
      <c r="BM39" s="199">
        <f t="shared" si="31"/>
        <v>29410</v>
      </c>
      <c r="BN39" s="199">
        <f t="shared" si="31"/>
        <v>30175</v>
      </c>
      <c r="BO39" s="199">
        <f t="shared" ref="BO39:BR39" si="32">ROUND(BO19*0.85,)</f>
        <v>29410</v>
      </c>
      <c r="BP39" s="199">
        <f t="shared" si="32"/>
        <v>30600</v>
      </c>
      <c r="BQ39" s="199">
        <f t="shared" si="32"/>
        <v>31960</v>
      </c>
      <c r="BR39" s="199">
        <f t="shared" si="32"/>
        <v>30600</v>
      </c>
    </row>
    <row r="40" spans="1:70" s="50" customFormat="1" x14ac:dyDescent="0.2">
      <c r="A40" s="88">
        <f>A28</f>
        <v>2</v>
      </c>
      <c r="B40" s="199">
        <f t="shared" ref="B40" si="33">ROUND(B20*0.85,)</f>
        <v>40120</v>
      </c>
      <c r="C40" s="199">
        <f t="shared" ref="C40:BN40" si="34">ROUND(C20*0.85,)</f>
        <v>37060</v>
      </c>
      <c r="D40" s="199">
        <f t="shared" si="34"/>
        <v>36210</v>
      </c>
      <c r="E40" s="199">
        <f t="shared" si="34"/>
        <v>36210</v>
      </c>
      <c r="F40" s="199">
        <f t="shared" si="34"/>
        <v>40120</v>
      </c>
      <c r="G40" s="199">
        <f t="shared" si="34"/>
        <v>40120</v>
      </c>
      <c r="H40" s="199">
        <f t="shared" si="34"/>
        <v>38505</v>
      </c>
      <c r="I40" s="199">
        <f t="shared" si="34"/>
        <v>40120</v>
      </c>
      <c r="J40" s="199">
        <f t="shared" si="34"/>
        <v>38505</v>
      </c>
      <c r="K40" s="199">
        <f t="shared" si="34"/>
        <v>38505</v>
      </c>
      <c r="L40" s="199">
        <f t="shared" si="34"/>
        <v>37060</v>
      </c>
      <c r="M40" s="199">
        <f t="shared" si="34"/>
        <v>38505</v>
      </c>
      <c r="N40" s="199">
        <f t="shared" si="34"/>
        <v>38505</v>
      </c>
      <c r="O40" s="199">
        <f t="shared" si="34"/>
        <v>37060</v>
      </c>
      <c r="P40" s="199">
        <f t="shared" si="34"/>
        <v>37060</v>
      </c>
      <c r="Q40" s="199">
        <f t="shared" si="34"/>
        <v>36210</v>
      </c>
      <c r="R40" s="199">
        <f t="shared" si="34"/>
        <v>37060</v>
      </c>
      <c r="S40" s="199">
        <f t="shared" si="34"/>
        <v>41565</v>
      </c>
      <c r="T40" s="199">
        <f t="shared" si="34"/>
        <v>41565</v>
      </c>
      <c r="U40" s="199">
        <f t="shared" si="34"/>
        <v>37060</v>
      </c>
      <c r="V40" s="199">
        <f t="shared" si="34"/>
        <v>36210</v>
      </c>
      <c r="W40" s="199">
        <f t="shared" si="34"/>
        <v>38505</v>
      </c>
      <c r="X40" s="199">
        <f t="shared" si="34"/>
        <v>37060</v>
      </c>
      <c r="Y40" s="199">
        <f t="shared" si="34"/>
        <v>38505</v>
      </c>
      <c r="Z40" s="199">
        <f t="shared" si="34"/>
        <v>37060</v>
      </c>
      <c r="AA40" s="199">
        <f t="shared" si="34"/>
        <v>40120</v>
      </c>
      <c r="AB40" s="199">
        <f t="shared" si="34"/>
        <v>40120</v>
      </c>
      <c r="AC40" s="199">
        <f t="shared" si="34"/>
        <v>41565</v>
      </c>
      <c r="AD40" s="199">
        <f t="shared" si="34"/>
        <v>38505</v>
      </c>
      <c r="AE40" s="199">
        <f t="shared" si="34"/>
        <v>38505</v>
      </c>
      <c r="AF40" s="199">
        <f t="shared" si="34"/>
        <v>38505</v>
      </c>
      <c r="AG40" s="199">
        <f t="shared" si="34"/>
        <v>37060</v>
      </c>
      <c r="AH40" s="199">
        <f t="shared" si="34"/>
        <v>36210</v>
      </c>
      <c r="AI40" s="199">
        <f t="shared" si="34"/>
        <v>35190</v>
      </c>
      <c r="AJ40" s="199">
        <f t="shared" si="34"/>
        <v>35190</v>
      </c>
      <c r="AK40" s="199">
        <f t="shared" si="34"/>
        <v>34170</v>
      </c>
      <c r="AL40" s="199">
        <f t="shared" si="34"/>
        <v>33150</v>
      </c>
      <c r="AM40" s="199">
        <f t="shared" si="34"/>
        <v>34170</v>
      </c>
      <c r="AN40" s="199">
        <f t="shared" si="34"/>
        <v>34170</v>
      </c>
      <c r="AO40" s="199">
        <f t="shared" si="34"/>
        <v>33150</v>
      </c>
      <c r="AP40" s="199">
        <f t="shared" si="34"/>
        <v>36210</v>
      </c>
      <c r="AQ40" s="199">
        <f t="shared" si="34"/>
        <v>36210</v>
      </c>
      <c r="AR40" s="199">
        <f t="shared" si="34"/>
        <v>35190</v>
      </c>
      <c r="AS40" s="199">
        <f t="shared" si="34"/>
        <v>33150</v>
      </c>
      <c r="AT40" s="199">
        <f t="shared" si="34"/>
        <v>27200</v>
      </c>
      <c r="AU40" s="199">
        <f t="shared" si="34"/>
        <v>28220</v>
      </c>
      <c r="AV40" s="199">
        <f t="shared" si="34"/>
        <v>27200</v>
      </c>
      <c r="AW40" s="199">
        <f t="shared" si="34"/>
        <v>27200</v>
      </c>
      <c r="AX40" s="199">
        <f t="shared" si="34"/>
        <v>27200</v>
      </c>
      <c r="AY40" s="199">
        <f t="shared" si="34"/>
        <v>26605</v>
      </c>
      <c r="AZ40" s="199">
        <f t="shared" si="34"/>
        <v>27200</v>
      </c>
      <c r="BA40" s="199">
        <f t="shared" si="34"/>
        <v>26605</v>
      </c>
      <c r="BB40" s="199">
        <f t="shared" si="34"/>
        <v>27200</v>
      </c>
      <c r="BC40" s="199">
        <f t="shared" si="34"/>
        <v>26605</v>
      </c>
      <c r="BD40" s="199">
        <f t="shared" si="34"/>
        <v>26010</v>
      </c>
      <c r="BE40" s="199">
        <f t="shared" si="34"/>
        <v>26605</v>
      </c>
      <c r="BF40" s="199">
        <f t="shared" si="34"/>
        <v>26010</v>
      </c>
      <c r="BG40" s="199">
        <f t="shared" si="34"/>
        <v>26605</v>
      </c>
      <c r="BH40" s="199">
        <f t="shared" si="34"/>
        <v>26010</v>
      </c>
      <c r="BI40" s="199">
        <f t="shared" si="34"/>
        <v>26605</v>
      </c>
      <c r="BJ40" s="199">
        <f t="shared" si="34"/>
        <v>26010</v>
      </c>
      <c r="BK40" s="199">
        <f t="shared" si="34"/>
        <v>26605</v>
      </c>
      <c r="BL40" s="199">
        <f t="shared" si="34"/>
        <v>26010</v>
      </c>
      <c r="BM40" s="199">
        <f t="shared" si="34"/>
        <v>30855</v>
      </c>
      <c r="BN40" s="199">
        <f t="shared" si="34"/>
        <v>31620</v>
      </c>
      <c r="BO40" s="199">
        <f t="shared" ref="BO40:BR40" si="35">ROUND(BO20*0.85,)</f>
        <v>30855</v>
      </c>
      <c r="BP40" s="199">
        <f t="shared" si="35"/>
        <v>32045</v>
      </c>
      <c r="BQ40" s="199">
        <f t="shared" si="35"/>
        <v>33405</v>
      </c>
      <c r="BR40" s="199">
        <f t="shared" si="35"/>
        <v>32045</v>
      </c>
    </row>
    <row r="41" spans="1:70" s="50" customFormat="1" x14ac:dyDescent="0.2">
      <c r="A41" s="42" t="s">
        <v>87</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row>
    <row r="42" spans="1:70" s="50" customFormat="1" x14ac:dyDescent="0.2">
      <c r="A42" s="88" t="s">
        <v>88</v>
      </c>
      <c r="B42" s="8">
        <f t="shared" ref="B42" si="36">ROUND(B22*0.85,)</f>
        <v>57120</v>
      </c>
      <c r="C42" s="8">
        <f t="shared" ref="C42:BN42" si="37">ROUND(C22*0.85,)</f>
        <v>54060</v>
      </c>
      <c r="D42" s="8">
        <f t="shared" si="37"/>
        <v>53210</v>
      </c>
      <c r="E42" s="8">
        <f t="shared" si="37"/>
        <v>53210</v>
      </c>
      <c r="F42" s="8">
        <f t="shared" si="37"/>
        <v>57120</v>
      </c>
      <c r="G42" s="8">
        <f t="shared" si="37"/>
        <v>57120</v>
      </c>
      <c r="H42" s="8">
        <f t="shared" si="37"/>
        <v>55505</v>
      </c>
      <c r="I42" s="8">
        <f t="shared" si="37"/>
        <v>57120</v>
      </c>
      <c r="J42" s="8">
        <f t="shared" si="37"/>
        <v>55505</v>
      </c>
      <c r="K42" s="8">
        <f t="shared" si="37"/>
        <v>55505</v>
      </c>
      <c r="L42" s="8">
        <f t="shared" si="37"/>
        <v>54060</v>
      </c>
      <c r="M42" s="8">
        <f t="shared" si="37"/>
        <v>55505</v>
      </c>
      <c r="N42" s="8">
        <f t="shared" si="37"/>
        <v>55505</v>
      </c>
      <c r="O42" s="8">
        <f t="shared" si="37"/>
        <v>54060</v>
      </c>
      <c r="P42" s="8">
        <f t="shared" si="37"/>
        <v>54060</v>
      </c>
      <c r="Q42" s="8">
        <f t="shared" si="37"/>
        <v>53210</v>
      </c>
      <c r="R42" s="8">
        <f t="shared" si="37"/>
        <v>54060</v>
      </c>
      <c r="S42" s="8">
        <f t="shared" si="37"/>
        <v>58565</v>
      </c>
      <c r="T42" s="8">
        <f t="shared" si="37"/>
        <v>58565</v>
      </c>
      <c r="U42" s="8">
        <f t="shared" si="37"/>
        <v>54060</v>
      </c>
      <c r="V42" s="8">
        <f t="shared" si="37"/>
        <v>53210</v>
      </c>
      <c r="W42" s="8">
        <f t="shared" si="37"/>
        <v>55505</v>
      </c>
      <c r="X42" s="8">
        <f t="shared" si="37"/>
        <v>54060</v>
      </c>
      <c r="Y42" s="8">
        <f t="shared" si="37"/>
        <v>55505</v>
      </c>
      <c r="Z42" s="8">
        <f t="shared" si="37"/>
        <v>54060</v>
      </c>
      <c r="AA42" s="8">
        <f t="shared" si="37"/>
        <v>57120</v>
      </c>
      <c r="AB42" s="8">
        <f t="shared" si="37"/>
        <v>57120</v>
      </c>
      <c r="AC42" s="8">
        <f t="shared" si="37"/>
        <v>58565</v>
      </c>
      <c r="AD42" s="8">
        <f t="shared" si="37"/>
        <v>55505</v>
      </c>
      <c r="AE42" s="8">
        <f t="shared" si="37"/>
        <v>55505</v>
      </c>
      <c r="AF42" s="8">
        <f t="shared" si="37"/>
        <v>55505</v>
      </c>
      <c r="AG42" s="8">
        <f t="shared" si="37"/>
        <v>54060</v>
      </c>
      <c r="AH42" s="8">
        <f t="shared" si="37"/>
        <v>53210</v>
      </c>
      <c r="AI42" s="8">
        <f t="shared" si="37"/>
        <v>52190</v>
      </c>
      <c r="AJ42" s="8">
        <f t="shared" si="37"/>
        <v>52190</v>
      </c>
      <c r="AK42" s="8">
        <f t="shared" si="37"/>
        <v>51170</v>
      </c>
      <c r="AL42" s="8">
        <f t="shared" si="37"/>
        <v>50150</v>
      </c>
      <c r="AM42" s="8">
        <f t="shared" si="37"/>
        <v>51170</v>
      </c>
      <c r="AN42" s="8">
        <f t="shared" si="37"/>
        <v>51170</v>
      </c>
      <c r="AO42" s="8">
        <f t="shared" si="37"/>
        <v>50150</v>
      </c>
      <c r="AP42" s="8">
        <f t="shared" si="37"/>
        <v>53210</v>
      </c>
      <c r="AQ42" s="8">
        <f t="shared" si="37"/>
        <v>53210</v>
      </c>
      <c r="AR42" s="8">
        <f t="shared" si="37"/>
        <v>52190</v>
      </c>
      <c r="AS42" s="8">
        <f t="shared" si="37"/>
        <v>50150</v>
      </c>
      <c r="AT42" s="8">
        <f t="shared" si="37"/>
        <v>48450</v>
      </c>
      <c r="AU42" s="8">
        <f t="shared" si="37"/>
        <v>49470</v>
      </c>
      <c r="AV42" s="8">
        <f t="shared" si="37"/>
        <v>48450</v>
      </c>
      <c r="AW42" s="8">
        <f t="shared" si="37"/>
        <v>48450</v>
      </c>
      <c r="AX42" s="8">
        <f t="shared" si="37"/>
        <v>48450</v>
      </c>
      <c r="AY42" s="8">
        <f t="shared" si="37"/>
        <v>47855</v>
      </c>
      <c r="AZ42" s="8">
        <f t="shared" si="37"/>
        <v>48450</v>
      </c>
      <c r="BA42" s="8">
        <f t="shared" si="37"/>
        <v>47855</v>
      </c>
      <c r="BB42" s="8">
        <f t="shared" si="37"/>
        <v>48450</v>
      </c>
      <c r="BC42" s="8">
        <f t="shared" si="37"/>
        <v>47855</v>
      </c>
      <c r="BD42" s="8">
        <f t="shared" si="37"/>
        <v>47260</v>
      </c>
      <c r="BE42" s="8">
        <f t="shared" si="37"/>
        <v>47855</v>
      </c>
      <c r="BF42" s="8">
        <f t="shared" si="37"/>
        <v>47260</v>
      </c>
      <c r="BG42" s="8">
        <f t="shared" si="37"/>
        <v>47855</v>
      </c>
      <c r="BH42" s="8">
        <f t="shared" si="37"/>
        <v>47260</v>
      </c>
      <c r="BI42" s="8">
        <f t="shared" si="37"/>
        <v>47855</v>
      </c>
      <c r="BJ42" s="8">
        <f t="shared" si="37"/>
        <v>47260</v>
      </c>
      <c r="BK42" s="8">
        <f t="shared" si="37"/>
        <v>47855</v>
      </c>
      <c r="BL42" s="8">
        <f t="shared" si="37"/>
        <v>47260</v>
      </c>
      <c r="BM42" s="8">
        <f t="shared" si="37"/>
        <v>56355</v>
      </c>
      <c r="BN42" s="8">
        <f t="shared" si="37"/>
        <v>57120</v>
      </c>
      <c r="BO42" s="8">
        <f t="shared" ref="BO42:BR42" si="38">ROUND(BO22*0.85,)</f>
        <v>56355</v>
      </c>
      <c r="BP42" s="8">
        <f t="shared" si="38"/>
        <v>57545</v>
      </c>
      <c r="BQ42" s="8">
        <f t="shared" si="38"/>
        <v>58905</v>
      </c>
      <c r="BR42" s="8">
        <f t="shared" si="38"/>
        <v>57545</v>
      </c>
    </row>
    <row r="43" spans="1:70" s="50" customFormat="1" x14ac:dyDescent="0.2">
      <c r="A43" s="183" t="s">
        <v>223</v>
      </c>
    </row>
    <row r="44" spans="1:70" s="50" customFormat="1" ht="12.75" hidden="1" thickBot="1" x14ac:dyDescent="0.25">
      <c r="A44" s="163" t="s">
        <v>182</v>
      </c>
    </row>
    <row r="45" spans="1:70" s="50" customFormat="1" ht="12.75" hidden="1" x14ac:dyDescent="0.2">
      <c r="A45" s="161" t="s">
        <v>181</v>
      </c>
    </row>
    <row r="46" spans="1:70" s="50" customFormat="1" hidden="1" x14ac:dyDescent="0.2">
      <c r="A46" s="48"/>
    </row>
    <row r="47" spans="1:70" s="50" customFormat="1" ht="24" hidden="1" x14ac:dyDescent="0.2">
      <c r="A47" s="164" t="s">
        <v>183</v>
      </c>
    </row>
    <row r="48" spans="1:70" s="50" customFormat="1" ht="25.5" hidden="1" x14ac:dyDescent="0.2">
      <c r="A48" s="162" t="s">
        <v>184</v>
      </c>
    </row>
    <row r="49" spans="1:1" s="50" customFormat="1" hidden="1" x14ac:dyDescent="0.2">
      <c r="A49" s="164" t="s">
        <v>185</v>
      </c>
    </row>
    <row r="50" spans="1:1" s="50" customFormat="1" x14ac:dyDescent="0.2">
      <c r="A50" s="165"/>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59"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7" t="s">
        <v>252</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2"/>
  <sheetViews>
    <sheetView zoomScale="90" zoomScaleNormal="90" workbookViewId="0">
      <selection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s="51" customFormat="1" x14ac:dyDescent="0.2">
      <c r="A3" s="97" t="s">
        <v>91</v>
      </c>
    </row>
    <row r="4" spans="1:70" s="52" customFormat="1" ht="21" customHeight="1" x14ac:dyDescent="0.2">
      <c r="A4" s="98" t="s">
        <v>64</v>
      </c>
      <c r="B4" s="191">
        <f>'C завтраками| Bed and breakfast'!B4</f>
        <v>45834</v>
      </c>
      <c r="C4" s="191">
        <f>'C завтраками| Bed and breakfast'!C4</f>
        <v>45836</v>
      </c>
      <c r="D4" s="191">
        <f>'C завтраками| Bed and breakfast'!D4</f>
        <v>45837</v>
      </c>
      <c r="E4" s="191">
        <f>'C завтраками| Bed and breakfast'!E4</f>
        <v>45838</v>
      </c>
      <c r="F4" s="191">
        <f>'C завтраками| Bed and breakfast'!F4</f>
        <v>45839</v>
      </c>
      <c r="G4" s="191">
        <f>'C завтраками| Bed and breakfast'!G4</f>
        <v>45842</v>
      </c>
      <c r="H4" s="191">
        <f>'C завтраками| Bed and breakfast'!H4</f>
        <v>45843</v>
      </c>
      <c r="I4" s="191">
        <f>'C завтраками| Bed and breakfast'!I4</f>
        <v>45845</v>
      </c>
      <c r="J4" s="191">
        <f>'C завтраками| Bed and breakfast'!J4</f>
        <v>45847</v>
      </c>
      <c r="K4" s="191">
        <f>'C завтраками| Bed and breakfast'!K4</f>
        <v>45849</v>
      </c>
      <c r="L4" s="191">
        <f>'C завтраками| Bed and breakfast'!L4</f>
        <v>45851</v>
      </c>
      <c r="M4" s="191">
        <f>'C завтраками| Bed and breakfast'!M4</f>
        <v>45852</v>
      </c>
      <c r="N4" s="191">
        <f>'C завтраками| Bed and breakfast'!N4</f>
        <v>45853</v>
      </c>
      <c r="O4" s="191">
        <f>'C завтраками| Bed and breakfast'!O4</f>
        <v>45856</v>
      </c>
      <c r="P4" s="191">
        <f>'C завтраками| Bed and breakfast'!P4</f>
        <v>45858</v>
      </c>
      <c r="Q4" s="191">
        <f>'C завтраками| Bed and breakfast'!Q4</f>
        <v>45859</v>
      </c>
      <c r="R4" s="191">
        <f>'C завтраками| Bed and breakfast'!R4</f>
        <v>45862</v>
      </c>
      <c r="S4" s="191">
        <f>'C завтраками| Bed and breakfast'!S4</f>
        <v>45863</v>
      </c>
      <c r="T4" s="191">
        <f>'C завтраками| Bed and breakfast'!T4</f>
        <v>45865</v>
      </c>
      <c r="U4" s="191">
        <f>'C завтраками| Bed and breakfast'!U4</f>
        <v>45867</v>
      </c>
      <c r="V4" s="191">
        <f>'C завтраками| Bed and breakfast'!V4</f>
        <v>45868</v>
      </c>
      <c r="W4" s="191">
        <f>'C завтраками| Bed and breakfast'!W4</f>
        <v>45870</v>
      </c>
      <c r="X4" s="191">
        <f>'C завтраками| Bed and breakfast'!X4</f>
        <v>45872</v>
      </c>
      <c r="Y4" s="191">
        <f>'C завтраками| Bed and breakfast'!Y4</f>
        <v>45874</v>
      </c>
      <c r="Z4" s="191">
        <f>'C завтраками| Bed and breakfast'!Z4</f>
        <v>45875</v>
      </c>
      <c r="AA4" s="191">
        <f>'C завтраками| Bed and breakfast'!AA4</f>
        <v>45878</v>
      </c>
      <c r="AB4" s="191">
        <f>'C завтраками| Bed and breakfast'!AB4</f>
        <v>45880</v>
      </c>
      <c r="AC4" s="191">
        <f>'C завтраками| Bed and breakfast'!AC4</f>
        <v>45885</v>
      </c>
      <c r="AD4" s="191">
        <f>'C завтраками| Bed and breakfast'!AD4</f>
        <v>45886</v>
      </c>
      <c r="AE4" s="191">
        <f>'C завтраками| Bed and breakfast'!AE4</f>
        <v>45887</v>
      </c>
      <c r="AF4" s="191">
        <f>'C завтраками| Bed and breakfast'!AF4</f>
        <v>45888</v>
      </c>
      <c r="AG4" s="191">
        <f>'C завтраками| Bed and breakfast'!AG4</f>
        <v>45890</v>
      </c>
      <c r="AH4" s="191">
        <f>'C завтраками| Bed and breakfast'!AH4</f>
        <v>45891</v>
      </c>
      <c r="AI4" s="191">
        <f>'C завтраками| Bed and breakfast'!AI4</f>
        <v>45892</v>
      </c>
      <c r="AJ4" s="191">
        <f>'C завтраками| Bed and breakfast'!AJ4</f>
        <v>45894</v>
      </c>
      <c r="AK4" s="191">
        <f>'C завтраками| Bed and breakfast'!AK4</f>
        <v>45895</v>
      </c>
      <c r="AL4" s="191">
        <f>'C завтраками| Bed and breakfast'!AL4</f>
        <v>45897</v>
      </c>
      <c r="AM4" s="191">
        <f>'C завтраками| Bed and breakfast'!AM4</f>
        <v>45901</v>
      </c>
      <c r="AN4" s="191">
        <f>'C завтраками| Bed and breakfast'!AN4</f>
        <v>45905</v>
      </c>
      <c r="AO4" s="191">
        <f>'C завтраками| Bed and breakfast'!AO4</f>
        <v>45907</v>
      </c>
      <c r="AP4" s="191">
        <f>'C завтраками| Bed and breakfast'!AP4</f>
        <v>45908</v>
      </c>
      <c r="AQ4" s="191">
        <f>'C завтраками| Bed and breakfast'!AQ4</f>
        <v>45911</v>
      </c>
      <c r="AR4" s="191">
        <f>'C завтраками| Bed and breakfast'!AR4</f>
        <v>45912</v>
      </c>
      <c r="AS4" s="191">
        <f>'C завтраками| Bed and breakfast'!AS4</f>
        <v>45921</v>
      </c>
      <c r="AT4" s="191">
        <f>'C завтраками| Bed and breakfast'!AT4</f>
        <v>45931</v>
      </c>
      <c r="AU4" s="191">
        <f>'C завтраками| Bed and breakfast'!AU4</f>
        <v>45940</v>
      </c>
      <c r="AV4" s="191">
        <f>'C завтраками| Bed and breakfast'!AV4</f>
        <v>45942</v>
      </c>
      <c r="AW4" s="191">
        <f>'C завтраками| Bed and breakfast'!AW4</f>
        <v>45947</v>
      </c>
      <c r="AX4" s="191">
        <f>'C завтраками| Bed and breakfast'!AX4</f>
        <v>45949</v>
      </c>
      <c r="AY4" s="191">
        <f>'C завтраками| Bed and breakfast'!AY4</f>
        <v>45953</v>
      </c>
      <c r="AZ4" s="191">
        <f>'C завтраками| Bed and breakfast'!AZ4</f>
        <v>45954</v>
      </c>
      <c r="BA4" s="191">
        <f>'C завтраками| Bed and breakfast'!BA4</f>
        <v>45956</v>
      </c>
      <c r="BB4" s="191">
        <f>'C завтраками| Bed and breakfast'!BB4</f>
        <v>45961</v>
      </c>
      <c r="BC4" s="191">
        <f>'C завтраками| Bed and breakfast'!BC4</f>
        <v>45965</v>
      </c>
      <c r="BD4" s="191">
        <f>'C завтраками| Bed and breakfast'!BD4</f>
        <v>45966</v>
      </c>
      <c r="BE4" s="191">
        <f>'C завтраками| Bed and breakfast'!BE4</f>
        <v>45968</v>
      </c>
      <c r="BF4" s="191">
        <f>'C завтраками| Bed and breakfast'!BF4</f>
        <v>45970</v>
      </c>
      <c r="BG4" s="191">
        <f>'C завтраками| Bed and breakfast'!BG4</f>
        <v>45975</v>
      </c>
      <c r="BH4" s="191">
        <f>'C завтраками| Bed and breakfast'!BH4</f>
        <v>45977</v>
      </c>
      <c r="BI4" s="191">
        <f>'C завтраками| Bed and breakfast'!BI4</f>
        <v>45982</v>
      </c>
      <c r="BJ4" s="191">
        <f>'C завтраками| Bed and breakfast'!BJ4</f>
        <v>45984</v>
      </c>
      <c r="BK4" s="191">
        <f>'C завтраками| Bed and breakfast'!BK4</f>
        <v>45989</v>
      </c>
      <c r="BL4" s="191">
        <f>'C завтраками| Bed and breakfast'!BL4</f>
        <v>45991</v>
      </c>
      <c r="BM4" s="191">
        <f>'C завтраками| Bed and breakfast'!BM4</f>
        <v>45992</v>
      </c>
      <c r="BN4" s="191">
        <f>'C завтраками| Bed and breakfast'!BN4</f>
        <v>45998</v>
      </c>
      <c r="BO4" s="191">
        <f>'C завтраками| Bed and breakfast'!BO4</f>
        <v>46000</v>
      </c>
      <c r="BP4" s="191">
        <f>'C завтраками| Bed and breakfast'!BP4</f>
        <v>46003</v>
      </c>
      <c r="BQ4" s="191">
        <f>'C завтраками| Bed and breakfast'!BQ4</f>
        <v>46010</v>
      </c>
      <c r="BR4" s="191">
        <f>'C завтраками| Bed and breakfast'!BR4</f>
        <v>46012</v>
      </c>
    </row>
    <row r="5" spans="1:70" s="53" customFormat="1" ht="22.5" customHeight="1" x14ac:dyDescent="0.2">
      <c r="A5" s="98"/>
      <c r="B5" s="191">
        <f>'C завтраками| Bed and breakfast'!B5</f>
        <v>45835</v>
      </c>
      <c r="C5" s="191">
        <f>'C завтраками| Bed and breakfast'!C5</f>
        <v>45836</v>
      </c>
      <c r="D5" s="191">
        <f>'C завтраками| Bed and breakfast'!D5</f>
        <v>45837</v>
      </c>
      <c r="E5" s="191">
        <f>'C завтраками| Bed and breakfast'!E5</f>
        <v>45838</v>
      </c>
      <c r="F5" s="191">
        <f>'C завтраками| Bed and breakfast'!F5</f>
        <v>45841</v>
      </c>
      <c r="G5" s="191">
        <f>'C завтраками| Bed and breakfast'!G5</f>
        <v>45842</v>
      </c>
      <c r="H5" s="191">
        <f>'C завтраками| Bed and breakfast'!H5</f>
        <v>45844</v>
      </c>
      <c r="I5" s="191">
        <f>'C завтраками| Bed and breakfast'!I5</f>
        <v>45846</v>
      </c>
      <c r="J5" s="191">
        <f>'C завтраками| Bed and breakfast'!J5</f>
        <v>45848</v>
      </c>
      <c r="K5" s="191">
        <f>'C завтраками| Bed and breakfast'!K5</f>
        <v>45850</v>
      </c>
      <c r="L5" s="191">
        <f>'C завтраками| Bed and breakfast'!L5</f>
        <v>45851</v>
      </c>
      <c r="M5" s="191">
        <f>'C завтраками| Bed and breakfast'!M5</f>
        <v>45852</v>
      </c>
      <c r="N5" s="191">
        <f>'C завтраками| Bed and breakfast'!N5</f>
        <v>45855</v>
      </c>
      <c r="O5" s="191">
        <f>'C завтраками| Bed and breakfast'!O5</f>
        <v>45857</v>
      </c>
      <c r="P5" s="191">
        <f>'C завтраками| Bed and breakfast'!P5</f>
        <v>45858</v>
      </c>
      <c r="Q5" s="191">
        <f>'C завтраками| Bed and breakfast'!Q5</f>
        <v>45861</v>
      </c>
      <c r="R5" s="191">
        <f>'C завтраками| Bed and breakfast'!R5</f>
        <v>45862</v>
      </c>
      <c r="S5" s="191">
        <f>'C завтраками| Bed and breakfast'!S5</f>
        <v>45864</v>
      </c>
      <c r="T5" s="191">
        <f>'C завтраками| Bed and breakfast'!T5</f>
        <v>45866</v>
      </c>
      <c r="U5" s="191">
        <f>'C завтраками| Bed and breakfast'!U5</f>
        <v>45867</v>
      </c>
      <c r="V5" s="191">
        <f>'C завтраками| Bed and breakfast'!V5</f>
        <v>45869</v>
      </c>
      <c r="W5" s="191">
        <f>'C завтраками| Bed and breakfast'!W5</f>
        <v>45871</v>
      </c>
      <c r="X5" s="191">
        <f>'C завтраками| Bed and breakfast'!X5</f>
        <v>45873</v>
      </c>
      <c r="Y5" s="191">
        <f>'C завтраками| Bed and breakfast'!Y5</f>
        <v>45874</v>
      </c>
      <c r="Z5" s="191">
        <f>'C завтраками| Bed and breakfast'!Z5</f>
        <v>45877</v>
      </c>
      <c r="AA5" s="191">
        <f>'C завтраками| Bed and breakfast'!AA5</f>
        <v>45879</v>
      </c>
      <c r="AB5" s="191">
        <f>'C завтраками| Bed and breakfast'!AB5</f>
        <v>45884</v>
      </c>
      <c r="AC5" s="191">
        <f>'C завтраками| Bed and breakfast'!AC5</f>
        <v>45885</v>
      </c>
      <c r="AD5" s="191">
        <f>'C завтраками| Bed and breakfast'!AD5</f>
        <v>45886</v>
      </c>
      <c r="AE5" s="191">
        <f>'C завтраками| Bed and breakfast'!AE5</f>
        <v>45887</v>
      </c>
      <c r="AF5" s="191">
        <f>'C завтраками| Bed and breakfast'!AF5</f>
        <v>45889</v>
      </c>
      <c r="AG5" s="191">
        <f>'C завтраками| Bed and breakfast'!AG5</f>
        <v>45890</v>
      </c>
      <c r="AH5" s="191">
        <f>'C завтраками| Bed and breakfast'!AH5</f>
        <v>45891</v>
      </c>
      <c r="AI5" s="191">
        <f>'C завтраками| Bed and breakfast'!AI5</f>
        <v>45893</v>
      </c>
      <c r="AJ5" s="191">
        <f>'C завтраками| Bed and breakfast'!AJ5</f>
        <v>45894</v>
      </c>
      <c r="AK5" s="191">
        <f>'C завтраками| Bed and breakfast'!AK5</f>
        <v>45896</v>
      </c>
      <c r="AL5" s="191">
        <f>'C завтраками| Bed and breakfast'!AL5</f>
        <v>45900</v>
      </c>
      <c r="AM5" s="191">
        <f>'C завтраками| Bed and breakfast'!AM5</f>
        <v>45904</v>
      </c>
      <c r="AN5" s="191">
        <f>'C завтраками| Bed and breakfast'!AN5</f>
        <v>45906</v>
      </c>
      <c r="AO5" s="191">
        <f>'C завтраками| Bed and breakfast'!AO5</f>
        <v>45907</v>
      </c>
      <c r="AP5" s="191">
        <f>'C завтраками| Bed and breakfast'!AP5</f>
        <v>45910</v>
      </c>
      <c r="AQ5" s="191">
        <f>'C завтраками| Bed and breakfast'!AQ5</f>
        <v>45911</v>
      </c>
      <c r="AR5" s="191">
        <f>'C завтраками| Bed and breakfast'!AR5</f>
        <v>45920</v>
      </c>
      <c r="AS5" s="191">
        <f>'C завтраками| Bed and breakfast'!AS5</f>
        <v>45930</v>
      </c>
      <c r="AT5" s="191">
        <f>'C завтраками| Bed and breakfast'!AT5</f>
        <v>45939</v>
      </c>
      <c r="AU5" s="191">
        <f>'C завтраками| Bed and breakfast'!AU5</f>
        <v>45941</v>
      </c>
      <c r="AV5" s="191">
        <f>'C завтраками| Bed and breakfast'!AV5</f>
        <v>45946</v>
      </c>
      <c r="AW5" s="191">
        <f>'C завтраками| Bed and breakfast'!AW5</f>
        <v>45948</v>
      </c>
      <c r="AX5" s="191">
        <f>'C завтраками| Bed and breakfast'!AX5</f>
        <v>45952</v>
      </c>
      <c r="AY5" s="191">
        <f>'C завтраками| Bed and breakfast'!AY5</f>
        <v>45953</v>
      </c>
      <c r="AZ5" s="191">
        <f>'C завтраками| Bed and breakfast'!AZ5</f>
        <v>45955</v>
      </c>
      <c r="BA5" s="191">
        <f>'C завтраками| Bed and breakfast'!BA5</f>
        <v>45960</v>
      </c>
      <c r="BB5" s="191">
        <f>'C завтраками| Bed and breakfast'!BB5</f>
        <v>45964</v>
      </c>
      <c r="BC5" s="191">
        <f>'C завтраками| Bed and breakfast'!BC5</f>
        <v>45965</v>
      </c>
      <c r="BD5" s="191">
        <f>'C завтраками| Bed and breakfast'!BD5</f>
        <v>45967</v>
      </c>
      <c r="BE5" s="191">
        <f>'C завтраками| Bed and breakfast'!BE5</f>
        <v>45969</v>
      </c>
      <c r="BF5" s="191">
        <f>'C завтраками| Bed and breakfast'!BF5</f>
        <v>45974</v>
      </c>
      <c r="BG5" s="191">
        <f>'C завтраками| Bed and breakfast'!BG5</f>
        <v>45976</v>
      </c>
      <c r="BH5" s="191">
        <f>'C завтраками| Bed and breakfast'!BH5</f>
        <v>45981</v>
      </c>
      <c r="BI5" s="191">
        <f>'C завтраками| Bed and breakfast'!BI5</f>
        <v>45983</v>
      </c>
      <c r="BJ5" s="191">
        <f>'C завтраками| Bed and breakfast'!BJ5</f>
        <v>45988</v>
      </c>
      <c r="BK5" s="191">
        <f>'C завтраками| Bed and breakfast'!BK5</f>
        <v>45990</v>
      </c>
      <c r="BL5" s="191">
        <f>'C завтраками| Bed and breakfast'!BL5</f>
        <v>45991</v>
      </c>
      <c r="BM5" s="191">
        <f>'C завтраками| Bed and breakfast'!BM5</f>
        <v>45997</v>
      </c>
      <c r="BN5" s="191">
        <f>'C завтраками| Bed and breakfast'!BN5</f>
        <v>45999</v>
      </c>
      <c r="BO5" s="191">
        <f>'C завтраками| Bed and breakfast'!BO5</f>
        <v>46002</v>
      </c>
      <c r="BP5" s="191">
        <f>'C завтраками| Bed and breakfast'!BP5</f>
        <v>46009</v>
      </c>
      <c r="BQ5" s="191">
        <f>'C завтраками| Bed and breakfast'!BQ5</f>
        <v>46011</v>
      </c>
      <c r="BR5" s="191">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f>
        <v>20500</v>
      </c>
      <c r="C7" s="8">
        <f>'C завтраками| Bed and breakfast'!C7</f>
        <v>16900</v>
      </c>
      <c r="D7" s="8">
        <f>'C завтраками| Bed and breakfast'!D7</f>
        <v>15900</v>
      </c>
      <c r="E7" s="8">
        <f>'C завтраками| Bed and breakfast'!E7</f>
        <v>15900</v>
      </c>
      <c r="F7" s="8">
        <f>'C завтраками| Bed and breakfast'!F7</f>
        <v>20500</v>
      </c>
      <c r="G7" s="8">
        <f>'C завтраками| Bed and breakfast'!G7</f>
        <v>20500</v>
      </c>
      <c r="H7" s="8">
        <f>'C завтраками| Bed and breakfast'!H7</f>
        <v>18600</v>
      </c>
      <c r="I7" s="8">
        <f>'C завтраками| Bed and breakfast'!I7</f>
        <v>20500</v>
      </c>
      <c r="J7" s="8">
        <f>'C завтраками| Bed and breakfast'!J7</f>
        <v>18600</v>
      </c>
      <c r="K7" s="8">
        <f>'C завтраками| Bed and breakfast'!K7</f>
        <v>18600</v>
      </c>
      <c r="L7" s="8">
        <f>'C завтраками| Bed and breakfast'!L7</f>
        <v>16900</v>
      </c>
      <c r="M7" s="8">
        <f>'C завтраками| Bed and breakfast'!M7</f>
        <v>18600</v>
      </c>
      <c r="N7" s="8">
        <f>'C завтраками| Bed and breakfast'!N7</f>
        <v>18600</v>
      </c>
      <c r="O7" s="8">
        <f>'C завтраками| Bed and breakfast'!O7</f>
        <v>16900</v>
      </c>
      <c r="P7" s="8">
        <f>'C завтраками| Bed and breakfast'!P7</f>
        <v>16900</v>
      </c>
      <c r="Q7" s="8">
        <f>'C завтраками| Bed and breakfast'!Q7</f>
        <v>15900</v>
      </c>
      <c r="R7" s="8">
        <f>'C завтраками| Bed and breakfast'!R7</f>
        <v>16900</v>
      </c>
      <c r="S7" s="8">
        <f>'C завтраками| Bed and breakfast'!S7</f>
        <v>22200</v>
      </c>
      <c r="T7" s="8">
        <f>'C завтраками| Bed and breakfast'!T7</f>
        <v>22200</v>
      </c>
      <c r="U7" s="8">
        <f>'C завтраками| Bed and breakfast'!U7</f>
        <v>16900</v>
      </c>
      <c r="V7" s="8">
        <f>'C завтраками| Bed and breakfast'!V7</f>
        <v>15900</v>
      </c>
      <c r="W7" s="8">
        <f>'C завтраками| Bed and breakfast'!W7</f>
        <v>18600</v>
      </c>
      <c r="X7" s="8">
        <f>'C завтраками| Bed and breakfast'!X7</f>
        <v>16900</v>
      </c>
      <c r="Y7" s="8">
        <f>'C завтраками| Bed and breakfast'!Y7</f>
        <v>18600</v>
      </c>
      <c r="Z7" s="8">
        <f>'C завтраками| Bed and breakfast'!Z7</f>
        <v>16900</v>
      </c>
      <c r="AA7" s="8">
        <f>'C завтраками| Bed and breakfast'!AA7</f>
        <v>20500</v>
      </c>
      <c r="AB7" s="8">
        <f>'C завтраками| Bed and breakfast'!AB7</f>
        <v>20500</v>
      </c>
      <c r="AC7" s="8">
        <f>'C завтраками| Bed and breakfast'!AC7</f>
        <v>22200</v>
      </c>
      <c r="AD7" s="8">
        <f>'C завтраками| Bed and breakfast'!AD7</f>
        <v>18600</v>
      </c>
      <c r="AE7" s="8">
        <f>'C завтраками| Bed and breakfast'!AE7</f>
        <v>18600</v>
      </c>
      <c r="AF7" s="8">
        <f>'C завтраками| Bed and breakfast'!AF7</f>
        <v>18600</v>
      </c>
      <c r="AG7" s="8">
        <f>'C завтраками| Bed and breakfast'!AG7</f>
        <v>16900</v>
      </c>
      <c r="AH7" s="8">
        <f>'C завтраками| Bed and breakfast'!AH7</f>
        <v>15900</v>
      </c>
      <c r="AI7" s="8">
        <f>'C завтраками| Bed and breakfast'!AI7</f>
        <v>14700</v>
      </c>
      <c r="AJ7" s="8">
        <f>'C завтраками| Bed and breakfast'!AJ7</f>
        <v>14700</v>
      </c>
      <c r="AK7" s="8">
        <f>'C завтраками| Bed and breakfast'!AK7</f>
        <v>13500</v>
      </c>
      <c r="AL7" s="8">
        <f>'C завтраками| Bed and breakfast'!AL7</f>
        <v>12300</v>
      </c>
      <c r="AM7" s="8">
        <f>'C завтраками| Bed and breakfast'!AM7</f>
        <v>13500</v>
      </c>
      <c r="AN7" s="8">
        <f>'C завтраками| Bed and breakfast'!AN7</f>
        <v>13500</v>
      </c>
      <c r="AO7" s="8">
        <f>'C завтраками| Bed and breakfast'!AO7</f>
        <v>12300</v>
      </c>
      <c r="AP7" s="8">
        <f>'C завтраками| Bed and breakfast'!AP7</f>
        <v>15900</v>
      </c>
      <c r="AQ7" s="8">
        <f>'C завтраками| Bed and breakfast'!AQ7</f>
        <v>15900</v>
      </c>
      <c r="AR7" s="8">
        <f>'C завтраками| Bed and breakfast'!AR7</f>
        <v>14700</v>
      </c>
      <c r="AS7" s="8">
        <f>'C завтраками| Bed and breakfast'!AS7</f>
        <v>12300</v>
      </c>
      <c r="AT7" s="8">
        <f>'C завтраками| Bed and breakfast'!AT7</f>
        <v>10300</v>
      </c>
      <c r="AU7" s="8">
        <f>'C завтраками| Bed and breakfast'!AU7</f>
        <v>11500</v>
      </c>
      <c r="AV7" s="8">
        <f>'C завтраками| Bed and breakfast'!AV7</f>
        <v>10300</v>
      </c>
      <c r="AW7" s="8">
        <f>'C завтраками| Bed and breakfast'!AW7</f>
        <v>10300</v>
      </c>
      <c r="AX7" s="8">
        <f>'C завтраками| Bed and breakfast'!AX7</f>
        <v>10300</v>
      </c>
      <c r="AY7" s="8">
        <f>'C завтраками| Bed and breakfast'!AY7</f>
        <v>9600</v>
      </c>
      <c r="AZ7" s="8">
        <f>'C завтраками| Bed and breakfast'!AZ7</f>
        <v>10300</v>
      </c>
      <c r="BA7" s="8">
        <f>'C завтраками| Bed and breakfast'!BA7</f>
        <v>9600</v>
      </c>
      <c r="BB7" s="8">
        <f>'C завтраками| Bed and breakfast'!BB7</f>
        <v>10300</v>
      </c>
      <c r="BC7" s="8">
        <f>'C завтраками| Bed and breakfast'!BC7</f>
        <v>9600</v>
      </c>
      <c r="BD7" s="8">
        <f>'C завтраками| Bed and breakfast'!BD7</f>
        <v>8900</v>
      </c>
      <c r="BE7" s="8">
        <f>'C завтраками| Bed and breakfast'!BE7</f>
        <v>9600</v>
      </c>
      <c r="BF7" s="8">
        <f>'C завтраками| Bed and breakfast'!BF7</f>
        <v>8900</v>
      </c>
      <c r="BG7" s="8">
        <f>'C завтраками| Bed and breakfast'!BG7</f>
        <v>9600</v>
      </c>
      <c r="BH7" s="8">
        <f>'C завтраками| Bed and breakfast'!BH7</f>
        <v>8900</v>
      </c>
      <c r="BI7" s="8">
        <f>'C завтраками| Bed and breakfast'!BI7</f>
        <v>9600</v>
      </c>
      <c r="BJ7" s="8">
        <f>'C завтраками| Bed and breakfast'!BJ7</f>
        <v>8900</v>
      </c>
      <c r="BK7" s="8">
        <f>'C завтраками| Bed and breakfast'!BK7</f>
        <v>9600</v>
      </c>
      <c r="BL7" s="8">
        <f>'C завтраками| Bed and breakfast'!BL7</f>
        <v>8900</v>
      </c>
      <c r="BM7" s="8">
        <f>'C завтраками| Bed and breakfast'!BM7</f>
        <v>9600</v>
      </c>
      <c r="BN7" s="8">
        <f>'C завтраками| Bed and breakfast'!BN7</f>
        <v>10500</v>
      </c>
      <c r="BO7" s="8">
        <f>'C завтраками| Bed and breakfast'!BO7</f>
        <v>9600</v>
      </c>
      <c r="BP7" s="8">
        <f>'C завтраками| Bed and breakfast'!BP7</f>
        <v>11000</v>
      </c>
      <c r="BQ7" s="8">
        <f>'C завтраками| Bed and breakfast'!BQ7</f>
        <v>12600</v>
      </c>
      <c r="BR7" s="8">
        <f>'C завтраками| Bed and breakfast'!BR7</f>
        <v>11000</v>
      </c>
    </row>
    <row r="8" spans="1:70" s="53" customFormat="1" x14ac:dyDescent="0.2">
      <c r="A8" s="88">
        <v>2</v>
      </c>
      <c r="B8" s="8">
        <f>'C завтраками| Bed and breakfast'!B8</f>
        <v>22200</v>
      </c>
      <c r="C8" s="8">
        <f>'C завтраками| Bed and breakfast'!C8</f>
        <v>18600</v>
      </c>
      <c r="D8" s="8">
        <f>'C завтраками| Bed and breakfast'!D8</f>
        <v>17600</v>
      </c>
      <c r="E8" s="8">
        <f>'C завтраками| Bed and breakfast'!E8</f>
        <v>17600</v>
      </c>
      <c r="F8" s="8">
        <f>'C завтраками| Bed and breakfast'!F8</f>
        <v>22200</v>
      </c>
      <c r="G8" s="8">
        <f>'C завтраками| Bed and breakfast'!G8</f>
        <v>22200</v>
      </c>
      <c r="H8" s="8">
        <f>'C завтраками| Bed and breakfast'!H8</f>
        <v>20300</v>
      </c>
      <c r="I8" s="8">
        <f>'C завтраками| Bed and breakfast'!I8</f>
        <v>22200</v>
      </c>
      <c r="J8" s="8">
        <f>'C завтраками| Bed and breakfast'!J8</f>
        <v>20300</v>
      </c>
      <c r="K8" s="8">
        <f>'C завтраками| Bed and breakfast'!K8</f>
        <v>20300</v>
      </c>
      <c r="L8" s="8">
        <f>'C завтраками| Bed and breakfast'!L8</f>
        <v>18600</v>
      </c>
      <c r="M8" s="8">
        <f>'C завтраками| Bed and breakfast'!M8</f>
        <v>20300</v>
      </c>
      <c r="N8" s="8">
        <f>'C завтраками| Bed and breakfast'!N8</f>
        <v>20300</v>
      </c>
      <c r="O8" s="8">
        <f>'C завтраками| Bed and breakfast'!O8</f>
        <v>18600</v>
      </c>
      <c r="P8" s="8">
        <f>'C завтраками| Bed and breakfast'!P8</f>
        <v>18600</v>
      </c>
      <c r="Q8" s="8">
        <f>'C завтраками| Bed and breakfast'!Q8</f>
        <v>17600</v>
      </c>
      <c r="R8" s="8">
        <f>'C завтраками| Bed and breakfast'!R8</f>
        <v>18600</v>
      </c>
      <c r="S8" s="8">
        <f>'C завтраками| Bed and breakfast'!S8</f>
        <v>23900</v>
      </c>
      <c r="T8" s="8">
        <f>'C завтраками| Bed and breakfast'!T8</f>
        <v>23900</v>
      </c>
      <c r="U8" s="8">
        <f>'C завтраками| Bed and breakfast'!U8</f>
        <v>18600</v>
      </c>
      <c r="V8" s="8">
        <f>'C завтраками| Bed and breakfast'!V8</f>
        <v>17600</v>
      </c>
      <c r="W8" s="8">
        <f>'C завтраками| Bed and breakfast'!W8</f>
        <v>20300</v>
      </c>
      <c r="X8" s="8">
        <f>'C завтраками| Bed and breakfast'!X8</f>
        <v>18600</v>
      </c>
      <c r="Y8" s="8">
        <f>'C завтраками| Bed and breakfast'!Y8</f>
        <v>20300</v>
      </c>
      <c r="Z8" s="8">
        <f>'C завтраками| Bed and breakfast'!Z8</f>
        <v>18600</v>
      </c>
      <c r="AA8" s="8">
        <f>'C завтраками| Bed and breakfast'!AA8</f>
        <v>22200</v>
      </c>
      <c r="AB8" s="8">
        <f>'C завтраками| Bed and breakfast'!AB8</f>
        <v>22200</v>
      </c>
      <c r="AC8" s="8">
        <f>'C завтраками| Bed and breakfast'!AC8</f>
        <v>23900</v>
      </c>
      <c r="AD8" s="8">
        <f>'C завтраками| Bed and breakfast'!AD8</f>
        <v>20300</v>
      </c>
      <c r="AE8" s="8">
        <f>'C завтраками| Bed and breakfast'!AE8</f>
        <v>20300</v>
      </c>
      <c r="AF8" s="8">
        <f>'C завтраками| Bed and breakfast'!AF8</f>
        <v>20300</v>
      </c>
      <c r="AG8" s="8">
        <f>'C завтраками| Bed and breakfast'!AG8</f>
        <v>18600</v>
      </c>
      <c r="AH8" s="8">
        <f>'C завтраками| Bed and breakfast'!AH8</f>
        <v>17600</v>
      </c>
      <c r="AI8" s="8">
        <f>'C завтраками| Bed and breakfast'!AI8</f>
        <v>16400</v>
      </c>
      <c r="AJ8" s="8">
        <f>'C завтраками| Bed and breakfast'!AJ8</f>
        <v>16400</v>
      </c>
      <c r="AK8" s="8">
        <f>'C завтраками| Bed and breakfast'!AK8</f>
        <v>15200</v>
      </c>
      <c r="AL8" s="8">
        <f>'C завтраками| Bed and breakfast'!AL8</f>
        <v>14000</v>
      </c>
      <c r="AM8" s="8">
        <f>'C завтраками| Bed and breakfast'!AM8</f>
        <v>15200</v>
      </c>
      <c r="AN8" s="8">
        <f>'C завтраками| Bed and breakfast'!AN8</f>
        <v>15200</v>
      </c>
      <c r="AO8" s="8">
        <f>'C завтраками| Bed and breakfast'!AO8</f>
        <v>14000</v>
      </c>
      <c r="AP8" s="8">
        <f>'C завтраками| Bed and breakfast'!AP8</f>
        <v>17600</v>
      </c>
      <c r="AQ8" s="8">
        <f>'C завтраками| Bed and breakfast'!AQ8</f>
        <v>17600</v>
      </c>
      <c r="AR8" s="8">
        <f>'C завтраками| Bed and breakfast'!AR8</f>
        <v>16400</v>
      </c>
      <c r="AS8" s="8">
        <f>'C завтраками| Bed and breakfast'!AS8</f>
        <v>14000</v>
      </c>
      <c r="AT8" s="8">
        <f>'C завтраками| Bed and breakfast'!AT8</f>
        <v>12000</v>
      </c>
      <c r="AU8" s="8">
        <f>'C завтраками| Bed and breakfast'!AU8</f>
        <v>13200</v>
      </c>
      <c r="AV8" s="8">
        <f>'C завтраками| Bed and breakfast'!AV8</f>
        <v>12000</v>
      </c>
      <c r="AW8" s="8">
        <f>'C завтраками| Bed and breakfast'!AW8</f>
        <v>12000</v>
      </c>
      <c r="AX8" s="8">
        <f>'C завтраками| Bed and breakfast'!AX8</f>
        <v>12000</v>
      </c>
      <c r="AY8" s="8">
        <f>'C завтраками| Bed and breakfast'!AY8</f>
        <v>11300</v>
      </c>
      <c r="AZ8" s="8">
        <f>'C завтраками| Bed and breakfast'!AZ8</f>
        <v>12000</v>
      </c>
      <c r="BA8" s="8">
        <f>'C завтраками| Bed and breakfast'!BA8</f>
        <v>11300</v>
      </c>
      <c r="BB8" s="8">
        <f>'C завтраками| Bed and breakfast'!BB8</f>
        <v>12000</v>
      </c>
      <c r="BC8" s="8">
        <f>'C завтраками| Bed and breakfast'!BC8</f>
        <v>11300</v>
      </c>
      <c r="BD8" s="8">
        <f>'C завтраками| Bed and breakfast'!BD8</f>
        <v>10600</v>
      </c>
      <c r="BE8" s="8">
        <f>'C завтраками| Bed and breakfast'!BE8</f>
        <v>11300</v>
      </c>
      <c r="BF8" s="8">
        <f>'C завтраками| Bed and breakfast'!BF8</f>
        <v>10600</v>
      </c>
      <c r="BG8" s="8">
        <f>'C завтраками| Bed and breakfast'!BG8</f>
        <v>11300</v>
      </c>
      <c r="BH8" s="8">
        <f>'C завтраками| Bed and breakfast'!BH8</f>
        <v>10600</v>
      </c>
      <c r="BI8" s="8">
        <f>'C завтраками| Bed and breakfast'!BI8</f>
        <v>11300</v>
      </c>
      <c r="BJ8" s="8">
        <f>'C завтраками| Bed and breakfast'!BJ8</f>
        <v>10600</v>
      </c>
      <c r="BK8" s="8">
        <f>'C завтраками| Bed and breakfast'!BK8</f>
        <v>11300</v>
      </c>
      <c r="BL8" s="8">
        <f>'C завтраками| Bed and breakfast'!BL8</f>
        <v>10600</v>
      </c>
      <c r="BM8" s="8">
        <f>'C завтраками| Bed and breakfast'!BM8</f>
        <v>11300</v>
      </c>
      <c r="BN8" s="8">
        <f>'C завтраками| Bed and breakfast'!BN8</f>
        <v>12200</v>
      </c>
      <c r="BO8" s="8">
        <f>'C завтраками| Bed and breakfast'!BO8</f>
        <v>11300</v>
      </c>
      <c r="BP8" s="8">
        <f>'C завтраками| Bed and breakfast'!BP8</f>
        <v>12700</v>
      </c>
      <c r="BQ8" s="8">
        <f>'C завтраками| Bed and breakfast'!BQ8</f>
        <v>14300</v>
      </c>
      <c r="BR8" s="8">
        <f>'C завтраками| Bed and breakfast'!BR8</f>
        <v>12700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f>
        <v>22500</v>
      </c>
      <c r="C10" s="8">
        <f>'C завтраками| Bed and breakfast'!C10</f>
        <v>18900</v>
      </c>
      <c r="D10" s="8">
        <f>'C завтраками| Bed and breakfast'!D10</f>
        <v>17900</v>
      </c>
      <c r="E10" s="8">
        <f>'C завтраками| Bed and breakfast'!E10</f>
        <v>17900</v>
      </c>
      <c r="F10" s="8">
        <f>'C завтраками| Bed and breakfast'!F10</f>
        <v>22500</v>
      </c>
      <c r="G10" s="8">
        <f>'C завтраками| Bed and breakfast'!G10</f>
        <v>22500</v>
      </c>
      <c r="H10" s="8">
        <f>'C завтраками| Bed and breakfast'!H10</f>
        <v>20600</v>
      </c>
      <c r="I10" s="8">
        <f>'C завтраками| Bed and breakfast'!I10</f>
        <v>22500</v>
      </c>
      <c r="J10" s="8">
        <f>'C завтраками| Bed and breakfast'!J10</f>
        <v>20600</v>
      </c>
      <c r="K10" s="8">
        <f>'C завтраками| Bed and breakfast'!K10</f>
        <v>20600</v>
      </c>
      <c r="L10" s="8">
        <f>'C завтраками| Bed and breakfast'!L10</f>
        <v>18900</v>
      </c>
      <c r="M10" s="8">
        <f>'C завтраками| Bed and breakfast'!M10</f>
        <v>20600</v>
      </c>
      <c r="N10" s="8">
        <f>'C завтраками| Bed and breakfast'!N10</f>
        <v>20600</v>
      </c>
      <c r="O10" s="8">
        <f>'C завтраками| Bed and breakfast'!O10</f>
        <v>18900</v>
      </c>
      <c r="P10" s="8">
        <f>'C завтраками| Bed and breakfast'!P10</f>
        <v>18900</v>
      </c>
      <c r="Q10" s="8">
        <f>'C завтраками| Bed and breakfast'!Q10</f>
        <v>17900</v>
      </c>
      <c r="R10" s="8">
        <f>'C завтраками| Bed and breakfast'!R10</f>
        <v>18900</v>
      </c>
      <c r="S10" s="8">
        <f>'C завтраками| Bed and breakfast'!S10</f>
        <v>24200</v>
      </c>
      <c r="T10" s="8">
        <f>'C завтраками| Bed and breakfast'!T10</f>
        <v>24200</v>
      </c>
      <c r="U10" s="8">
        <f>'C завтраками| Bed and breakfast'!U10</f>
        <v>18900</v>
      </c>
      <c r="V10" s="8">
        <f>'C завтраками| Bed and breakfast'!V10</f>
        <v>17900</v>
      </c>
      <c r="W10" s="8">
        <f>'C завтраками| Bed and breakfast'!W10</f>
        <v>20600</v>
      </c>
      <c r="X10" s="8">
        <f>'C завтраками| Bed and breakfast'!X10</f>
        <v>18900</v>
      </c>
      <c r="Y10" s="8">
        <f>'C завтраками| Bed and breakfast'!Y10</f>
        <v>20600</v>
      </c>
      <c r="Z10" s="8">
        <f>'C завтраками| Bed and breakfast'!Z10</f>
        <v>18900</v>
      </c>
      <c r="AA10" s="8">
        <f>'C завтраками| Bed and breakfast'!AA10</f>
        <v>22500</v>
      </c>
      <c r="AB10" s="8">
        <f>'C завтраками| Bed and breakfast'!AB10</f>
        <v>22500</v>
      </c>
      <c r="AC10" s="8">
        <f>'C завтраками| Bed and breakfast'!AC10</f>
        <v>24200</v>
      </c>
      <c r="AD10" s="8">
        <f>'C завтраками| Bed and breakfast'!AD10</f>
        <v>20600</v>
      </c>
      <c r="AE10" s="8">
        <f>'C завтраками| Bed and breakfast'!AE10</f>
        <v>20600</v>
      </c>
      <c r="AF10" s="8">
        <f>'C завтраками| Bed and breakfast'!AF10</f>
        <v>20600</v>
      </c>
      <c r="AG10" s="8">
        <f>'C завтраками| Bed and breakfast'!AG10</f>
        <v>18900</v>
      </c>
      <c r="AH10" s="8">
        <f>'C завтраками| Bed and breakfast'!AH10</f>
        <v>17900</v>
      </c>
      <c r="AI10" s="8">
        <f>'C завтраками| Bed and breakfast'!AI10</f>
        <v>16700</v>
      </c>
      <c r="AJ10" s="8">
        <f>'C завтраками| Bed and breakfast'!AJ10</f>
        <v>16700</v>
      </c>
      <c r="AK10" s="8">
        <f>'C завтраками| Bed and breakfast'!AK10</f>
        <v>15500</v>
      </c>
      <c r="AL10" s="8">
        <f>'C завтраками| Bed and breakfast'!AL10</f>
        <v>14300</v>
      </c>
      <c r="AM10" s="8">
        <f>'C завтраками| Bed and breakfast'!AM10</f>
        <v>15500</v>
      </c>
      <c r="AN10" s="8">
        <f>'C завтраками| Bed and breakfast'!AN10</f>
        <v>15500</v>
      </c>
      <c r="AO10" s="8">
        <f>'C завтраками| Bed and breakfast'!AO10</f>
        <v>14300</v>
      </c>
      <c r="AP10" s="8">
        <f>'C завтраками| Bed and breakfast'!AP10</f>
        <v>17900</v>
      </c>
      <c r="AQ10" s="8">
        <f>'C завтраками| Bed and breakfast'!AQ10</f>
        <v>17900</v>
      </c>
      <c r="AR10" s="8">
        <f>'C завтраками| Bed and breakfast'!AR10</f>
        <v>16700</v>
      </c>
      <c r="AS10" s="8">
        <f>'C завтраками| Bed and breakfast'!AS10</f>
        <v>14300</v>
      </c>
      <c r="AT10" s="8">
        <f>'C завтраками| Bed and breakfast'!AT10</f>
        <v>11300</v>
      </c>
      <c r="AU10" s="8">
        <f>'C завтраками| Bed and breakfast'!AU10</f>
        <v>12500</v>
      </c>
      <c r="AV10" s="8">
        <f>'C завтраками| Bed and breakfast'!AV10</f>
        <v>11300</v>
      </c>
      <c r="AW10" s="8">
        <f>'C завтраками| Bed and breakfast'!AW10</f>
        <v>11300</v>
      </c>
      <c r="AX10" s="8">
        <f>'C завтраками| Bed and breakfast'!AX10</f>
        <v>11300</v>
      </c>
      <c r="AY10" s="8">
        <f>'C завтраками| Bed and breakfast'!AY10</f>
        <v>10600</v>
      </c>
      <c r="AZ10" s="8">
        <f>'C завтраками| Bed and breakfast'!AZ10</f>
        <v>11300</v>
      </c>
      <c r="BA10" s="8">
        <f>'C завтраками| Bed and breakfast'!BA10</f>
        <v>10600</v>
      </c>
      <c r="BB10" s="8">
        <f>'C завтраками| Bed and breakfast'!BB10</f>
        <v>11300</v>
      </c>
      <c r="BC10" s="8">
        <f>'C завтраками| Bed and breakfast'!BC10</f>
        <v>10600</v>
      </c>
      <c r="BD10" s="8">
        <f>'C завтраками| Bed and breakfast'!BD10</f>
        <v>9900</v>
      </c>
      <c r="BE10" s="8">
        <f>'C завтраками| Bed and breakfast'!BE10</f>
        <v>10600</v>
      </c>
      <c r="BF10" s="8">
        <f>'C завтраками| Bed and breakfast'!BF10</f>
        <v>9900</v>
      </c>
      <c r="BG10" s="8">
        <f>'C завтраками| Bed and breakfast'!BG10</f>
        <v>10600</v>
      </c>
      <c r="BH10" s="8">
        <f>'C завтраками| Bed and breakfast'!BH10</f>
        <v>9900</v>
      </c>
      <c r="BI10" s="8">
        <f>'C завтраками| Bed and breakfast'!BI10</f>
        <v>10600</v>
      </c>
      <c r="BJ10" s="8">
        <f>'C завтраками| Bed and breakfast'!BJ10</f>
        <v>9900</v>
      </c>
      <c r="BK10" s="8">
        <f>'C завтраками| Bed and breakfast'!BK10</f>
        <v>10600</v>
      </c>
      <c r="BL10" s="8">
        <f>'C завтраками| Bed and breakfast'!BL10</f>
        <v>9900</v>
      </c>
      <c r="BM10" s="8">
        <f>'C завтраками| Bed and breakfast'!BM10</f>
        <v>10600</v>
      </c>
      <c r="BN10" s="8">
        <f>'C завтраками| Bed and breakfast'!BN10</f>
        <v>11500</v>
      </c>
      <c r="BO10" s="8">
        <f>'C завтраками| Bed and breakfast'!BO10</f>
        <v>10600</v>
      </c>
      <c r="BP10" s="8">
        <f>'C завтраками| Bed and breakfast'!BP10</f>
        <v>12000</v>
      </c>
      <c r="BQ10" s="8">
        <f>'C завтраками| Bed and breakfast'!BQ10</f>
        <v>13600</v>
      </c>
      <c r="BR10" s="8">
        <f>'C завтраками| Bed and breakfast'!BR10</f>
        <v>12000</v>
      </c>
    </row>
    <row r="11" spans="1:70" s="53" customFormat="1" x14ac:dyDescent="0.2">
      <c r="A11" s="180">
        <v>2</v>
      </c>
      <c r="B11" s="8">
        <f>'C завтраками| Bed and breakfast'!B11</f>
        <v>24200</v>
      </c>
      <c r="C11" s="8">
        <f>'C завтраками| Bed and breakfast'!C11</f>
        <v>20600</v>
      </c>
      <c r="D11" s="8">
        <f>'C завтраками| Bed and breakfast'!D11</f>
        <v>19600</v>
      </c>
      <c r="E11" s="8">
        <f>'C завтраками| Bed and breakfast'!E11</f>
        <v>19600</v>
      </c>
      <c r="F11" s="8">
        <f>'C завтраками| Bed and breakfast'!F11</f>
        <v>24200</v>
      </c>
      <c r="G11" s="8">
        <f>'C завтраками| Bed and breakfast'!G11</f>
        <v>24200</v>
      </c>
      <c r="H11" s="8">
        <f>'C завтраками| Bed and breakfast'!H11</f>
        <v>22300</v>
      </c>
      <c r="I11" s="8">
        <f>'C завтраками| Bed and breakfast'!I11</f>
        <v>24200</v>
      </c>
      <c r="J11" s="8">
        <f>'C завтраками| Bed and breakfast'!J11</f>
        <v>22300</v>
      </c>
      <c r="K11" s="8">
        <f>'C завтраками| Bed and breakfast'!K11</f>
        <v>22300</v>
      </c>
      <c r="L11" s="8">
        <f>'C завтраками| Bed and breakfast'!L11</f>
        <v>20600</v>
      </c>
      <c r="M11" s="8">
        <f>'C завтраками| Bed and breakfast'!M11</f>
        <v>22300</v>
      </c>
      <c r="N11" s="8">
        <f>'C завтраками| Bed and breakfast'!N11</f>
        <v>22300</v>
      </c>
      <c r="O11" s="8">
        <f>'C завтраками| Bed and breakfast'!O11</f>
        <v>20600</v>
      </c>
      <c r="P11" s="8">
        <f>'C завтраками| Bed and breakfast'!P11</f>
        <v>20600</v>
      </c>
      <c r="Q11" s="8">
        <f>'C завтраками| Bed and breakfast'!Q11</f>
        <v>19600</v>
      </c>
      <c r="R11" s="8">
        <f>'C завтраками| Bed and breakfast'!R11</f>
        <v>20600</v>
      </c>
      <c r="S11" s="8">
        <f>'C завтраками| Bed and breakfast'!S11</f>
        <v>25900</v>
      </c>
      <c r="T11" s="8">
        <f>'C завтраками| Bed and breakfast'!T11</f>
        <v>25900</v>
      </c>
      <c r="U11" s="8">
        <f>'C завтраками| Bed and breakfast'!U11</f>
        <v>20600</v>
      </c>
      <c r="V11" s="8">
        <f>'C завтраками| Bed and breakfast'!V11</f>
        <v>19600</v>
      </c>
      <c r="W11" s="8">
        <f>'C завтраками| Bed and breakfast'!W11</f>
        <v>22300</v>
      </c>
      <c r="X11" s="8">
        <f>'C завтраками| Bed and breakfast'!X11</f>
        <v>20600</v>
      </c>
      <c r="Y11" s="8">
        <f>'C завтраками| Bed and breakfast'!Y11</f>
        <v>22300</v>
      </c>
      <c r="Z11" s="8">
        <f>'C завтраками| Bed and breakfast'!Z11</f>
        <v>20600</v>
      </c>
      <c r="AA11" s="8">
        <f>'C завтраками| Bed and breakfast'!AA11</f>
        <v>24200</v>
      </c>
      <c r="AB11" s="8">
        <f>'C завтраками| Bed and breakfast'!AB11</f>
        <v>24200</v>
      </c>
      <c r="AC11" s="8">
        <f>'C завтраками| Bed and breakfast'!AC11</f>
        <v>25900</v>
      </c>
      <c r="AD11" s="8">
        <f>'C завтраками| Bed and breakfast'!AD11</f>
        <v>22300</v>
      </c>
      <c r="AE11" s="8">
        <f>'C завтраками| Bed and breakfast'!AE11</f>
        <v>22300</v>
      </c>
      <c r="AF11" s="8">
        <f>'C завтраками| Bed and breakfast'!AF11</f>
        <v>22300</v>
      </c>
      <c r="AG11" s="8">
        <f>'C завтраками| Bed and breakfast'!AG11</f>
        <v>20600</v>
      </c>
      <c r="AH11" s="8">
        <f>'C завтраками| Bed and breakfast'!AH11</f>
        <v>19600</v>
      </c>
      <c r="AI11" s="8">
        <f>'C завтраками| Bed and breakfast'!AI11</f>
        <v>18400</v>
      </c>
      <c r="AJ11" s="8">
        <f>'C завтраками| Bed and breakfast'!AJ11</f>
        <v>18400</v>
      </c>
      <c r="AK11" s="8">
        <f>'C завтраками| Bed and breakfast'!AK11</f>
        <v>17200</v>
      </c>
      <c r="AL11" s="8">
        <f>'C завтраками| Bed and breakfast'!AL11</f>
        <v>16000</v>
      </c>
      <c r="AM11" s="8">
        <f>'C завтраками| Bed and breakfast'!AM11</f>
        <v>17200</v>
      </c>
      <c r="AN11" s="8">
        <f>'C завтраками| Bed and breakfast'!AN11</f>
        <v>17200</v>
      </c>
      <c r="AO11" s="8">
        <f>'C завтраками| Bed and breakfast'!AO11</f>
        <v>16000</v>
      </c>
      <c r="AP11" s="8">
        <f>'C завтраками| Bed and breakfast'!AP11</f>
        <v>19600</v>
      </c>
      <c r="AQ11" s="8">
        <f>'C завтраками| Bed and breakfast'!AQ11</f>
        <v>19600</v>
      </c>
      <c r="AR11" s="8">
        <f>'C завтраками| Bed and breakfast'!AR11</f>
        <v>18400</v>
      </c>
      <c r="AS11" s="8">
        <f>'C завтраками| Bed and breakfast'!AS11</f>
        <v>16000</v>
      </c>
      <c r="AT11" s="8">
        <f>'C завтраками| Bed and breakfast'!AT11</f>
        <v>13000</v>
      </c>
      <c r="AU11" s="8">
        <f>'C завтраками| Bed and breakfast'!AU11</f>
        <v>14200</v>
      </c>
      <c r="AV11" s="8">
        <f>'C завтраками| Bed and breakfast'!AV11</f>
        <v>13000</v>
      </c>
      <c r="AW11" s="8">
        <f>'C завтраками| Bed and breakfast'!AW11</f>
        <v>13000</v>
      </c>
      <c r="AX11" s="8">
        <f>'C завтраками| Bed and breakfast'!AX11</f>
        <v>13000</v>
      </c>
      <c r="AY11" s="8">
        <f>'C завтраками| Bed and breakfast'!AY11</f>
        <v>12300</v>
      </c>
      <c r="AZ11" s="8">
        <f>'C завтраками| Bed and breakfast'!AZ11</f>
        <v>13000</v>
      </c>
      <c r="BA11" s="8">
        <f>'C завтраками| Bed and breakfast'!BA11</f>
        <v>12300</v>
      </c>
      <c r="BB11" s="8">
        <f>'C завтраками| Bed and breakfast'!BB11</f>
        <v>13000</v>
      </c>
      <c r="BC11" s="8">
        <f>'C завтраками| Bed and breakfast'!BC11</f>
        <v>12300</v>
      </c>
      <c r="BD11" s="8">
        <f>'C завтраками| Bed and breakfast'!BD11</f>
        <v>11600</v>
      </c>
      <c r="BE11" s="8">
        <f>'C завтраками| Bed and breakfast'!BE11</f>
        <v>12300</v>
      </c>
      <c r="BF11" s="8">
        <f>'C завтраками| Bed and breakfast'!BF11</f>
        <v>11600</v>
      </c>
      <c r="BG11" s="8">
        <f>'C завтраками| Bed and breakfast'!BG11</f>
        <v>12300</v>
      </c>
      <c r="BH11" s="8">
        <f>'C завтраками| Bed and breakfast'!BH11</f>
        <v>11600</v>
      </c>
      <c r="BI11" s="8">
        <f>'C завтраками| Bed and breakfast'!BI11</f>
        <v>12300</v>
      </c>
      <c r="BJ11" s="8">
        <f>'C завтраками| Bed and breakfast'!BJ11</f>
        <v>11600</v>
      </c>
      <c r="BK11" s="8">
        <f>'C завтраками| Bed and breakfast'!BK11</f>
        <v>12300</v>
      </c>
      <c r="BL11" s="8">
        <f>'C завтраками| Bed and breakfast'!BL11</f>
        <v>11600</v>
      </c>
      <c r="BM11" s="8">
        <f>'C завтраками| Bed and breakfast'!BM11</f>
        <v>12300</v>
      </c>
      <c r="BN11" s="8">
        <f>'C завтраками| Bed and breakfast'!BN11</f>
        <v>13200</v>
      </c>
      <c r="BO11" s="8">
        <f>'C завтраками| Bed and breakfast'!BO11</f>
        <v>12300</v>
      </c>
      <c r="BP11" s="8">
        <f>'C завтраками| Bed and breakfast'!BP11</f>
        <v>13700</v>
      </c>
      <c r="BQ11" s="8">
        <f>'C завтраками| Bed and breakfast'!BQ11</f>
        <v>15300</v>
      </c>
      <c r="BR11" s="8">
        <f>'C завтраками| Bed and breakfast'!BR11</f>
        <v>13700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f>
        <v>23500</v>
      </c>
      <c r="C13" s="8">
        <f>'C завтраками| Bed and breakfast'!C13</f>
        <v>19900</v>
      </c>
      <c r="D13" s="8">
        <f>'C завтраками| Bed and breakfast'!D13</f>
        <v>18900</v>
      </c>
      <c r="E13" s="8">
        <f>'C завтраками| Bed and breakfast'!E13</f>
        <v>18900</v>
      </c>
      <c r="F13" s="8">
        <f>'C завтраками| Bed and breakfast'!F13</f>
        <v>23500</v>
      </c>
      <c r="G13" s="8">
        <f>'C завтраками| Bed and breakfast'!G13</f>
        <v>23500</v>
      </c>
      <c r="H13" s="8">
        <f>'C завтраками| Bed and breakfast'!H13</f>
        <v>21600</v>
      </c>
      <c r="I13" s="8">
        <f>'C завтраками| Bed and breakfast'!I13</f>
        <v>23500</v>
      </c>
      <c r="J13" s="8">
        <f>'C завтраками| Bed and breakfast'!J13</f>
        <v>21600</v>
      </c>
      <c r="K13" s="8">
        <f>'C завтраками| Bed and breakfast'!K13</f>
        <v>21600</v>
      </c>
      <c r="L13" s="8">
        <f>'C завтраками| Bed and breakfast'!L13</f>
        <v>19900</v>
      </c>
      <c r="M13" s="8">
        <f>'C завтраками| Bed and breakfast'!M13</f>
        <v>21600</v>
      </c>
      <c r="N13" s="8">
        <f>'C завтраками| Bed and breakfast'!N13</f>
        <v>21600</v>
      </c>
      <c r="O13" s="8">
        <f>'C завтраками| Bed and breakfast'!O13</f>
        <v>19900</v>
      </c>
      <c r="P13" s="8">
        <f>'C завтраками| Bed and breakfast'!P13</f>
        <v>19900</v>
      </c>
      <c r="Q13" s="8">
        <f>'C завтраками| Bed and breakfast'!Q13</f>
        <v>18900</v>
      </c>
      <c r="R13" s="8">
        <f>'C завтраками| Bed and breakfast'!R13</f>
        <v>19900</v>
      </c>
      <c r="S13" s="8">
        <f>'C завтраками| Bed and breakfast'!S13</f>
        <v>25200</v>
      </c>
      <c r="T13" s="8">
        <f>'C завтраками| Bed and breakfast'!T13</f>
        <v>25200</v>
      </c>
      <c r="U13" s="8">
        <f>'C завтраками| Bed and breakfast'!U13</f>
        <v>19900</v>
      </c>
      <c r="V13" s="8">
        <f>'C завтраками| Bed and breakfast'!V13</f>
        <v>18900</v>
      </c>
      <c r="W13" s="8">
        <f>'C завтраками| Bed and breakfast'!W13</f>
        <v>21600</v>
      </c>
      <c r="X13" s="8">
        <f>'C завтраками| Bed and breakfast'!X13</f>
        <v>19900</v>
      </c>
      <c r="Y13" s="8">
        <f>'C завтраками| Bed and breakfast'!Y13</f>
        <v>21600</v>
      </c>
      <c r="Z13" s="8">
        <f>'C завтраками| Bed and breakfast'!Z13</f>
        <v>19900</v>
      </c>
      <c r="AA13" s="8">
        <f>'C завтраками| Bed and breakfast'!AA13</f>
        <v>23500</v>
      </c>
      <c r="AB13" s="8">
        <f>'C завтраками| Bed and breakfast'!AB13</f>
        <v>23500</v>
      </c>
      <c r="AC13" s="8">
        <f>'C завтраками| Bed and breakfast'!AC13</f>
        <v>25200</v>
      </c>
      <c r="AD13" s="8">
        <f>'C завтраками| Bed and breakfast'!AD13</f>
        <v>21600</v>
      </c>
      <c r="AE13" s="8">
        <f>'C завтраками| Bed and breakfast'!AE13</f>
        <v>21600</v>
      </c>
      <c r="AF13" s="8">
        <f>'C завтраками| Bed and breakfast'!AF13</f>
        <v>21600</v>
      </c>
      <c r="AG13" s="8">
        <f>'C завтраками| Bed and breakfast'!AG13</f>
        <v>19900</v>
      </c>
      <c r="AH13" s="8">
        <f>'C завтраками| Bed and breakfast'!AH13</f>
        <v>18900</v>
      </c>
      <c r="AI13" s="8">
        <f>'C завтраками| Bed and breakfast'!AI13</f>
        <v>17700</v>
      </c>
      <c r="AJ13" s="8">
        <f>'C завтраками| Bed and breakfast'!AJ13</f>
        <v>17700</v>
      </c>
      <c r="AK13" s="8">
        <f>'C завтраками| Bed and breakfast'!AK13</f>
        <v>16500</v>
      </c>
      <c r="AL13" s="8">
        <f>'C завтраками| Bed and breakfast'!AL13</f>
        <v>15300</v>
      </c>
      <c r="AM13" s="8">
        <f>'C завтраками| Bed and breakfast'!AM13</f>
        <v>16500</v>
      </c>
      <c r="AN13" s="8">
        <f>'C завтраками| Bed and breakfast'!AN13</f>
        <v>16500</v>
      </c>
      <c r="AO13" s="8">
        <f>'C завтраками| Bed and breakfast'!AO13</f>
        <v>15300</v>
      </c>
      <c r="AP13" s="8">
        <f>'C завтраками| Bed and breakfast'!AP13</f>
        <v>18900</v>
      </c>
      <c r="AQ13" s="8">
        <f>'C завтраками| Bed and breakfast'!AQ13</f>
        <v>18900</v>
      </c>
      <c r="AR13" s="8">
        <f>'C завтраками| Bed and breakfast'!AR13</f>
        <v>17700</v>
      </c>
      <c r="AS13" s="8">
        <f>'C завтраками| Bed and breakfast'!AS13</f>
        <v>15300</v>
      </c>
      <c r="AT13" s="8">
        <f>'C завтраками| Bed and breakfast'!AT13</f>
        <v>12300</v>
      </c>
      <c r="AU13" s="8">
        <f>'C завтраками| Bed and breakfast'!AU13</f>
        <v>13500</v>
      </c>
      <c r="AV13" s="8">
        <f>'C завтраками| Bed and breakfast'!AV13</f>
        <v>12300</v>
      </c>
      <c r="AW13" s="8">
        <f>'C завтраками| Bed and breakfast'!AW13</f>
        <v>12300</v>
      </c>
      <c r="AX13" s="8">
        <f>'C завтраками| Bed and breakfast'!AX13</f>
        <v>12300</v>
      </c>
      <c r="AY13" s="8">
        <f>'C завтраками| Bed and breakfast'!AY13</f>
        <v>11600</v>
      </c>
      <c r="AZ13" s="8">
        <f>'C завтраками| Bed and breakfast'!AZ13</f>
        <v>12300</v>
      </c>
      <c r="BA13" s="8">
        <f>'C завтраками| Bed and breakfast'!BA13</f>
        <v>11600</v>
      </c>
      <c r="BB13" s="8">
        <f>'C завтраками| Bed and breakfast'!BB13</f>
        <v>12300</v>
      </c>
      <c r="BC13" s="8">
        <f>'C завтраками| Bed and breakfast'!BC13</f>
        <v>11600</v>
      </c>
      <c r="BD13" s="8">
        <f>'C завтраками| Bed and breakfast'!BD13</f>
        <v>10900</v>
      </c>
      <c r="BE13" s="8">
        <f>'C завтраками| Bed and breakfast'!BE13</f>
        <v>11600</v>
      </c>
      <c r="BF13" s="8">
        <f>'C завтраками| Bed and breakfast'!BF13</f>
        <v>10900</v>
      </c>
      <c r="BG13" s="8">
        <f>'C завтраками| Bed and breakfast'!BG13</f>
        <v>11600</v>
      </c>
      <c r="BH13" s="8">
        <f>'C завтраками| Bed and breakfast'!BH13</f>
        <v>10900</v>
      </c>
      <c r="BI13" s="8">
        <f>'C завтраками| Bed and breakfast'!BI13</f>
        <v>11600</v>
      </c>
      <c r="BJ13" s="8">
        <f>'C завтраками| Bed and breakfast'!BJ13</f>
        <v>10900</v>
      </c>
      <c r="BK13" s="8">
        <f>'C завтраками| Bed and breakfast'!BK13</f>
        <v>11600</v>
      </c>
      <c r="BL13" s="8">
        <f>'C завтраками| Bed and breakfast'!BL13</f>
        <v>10900</v>
      </c>
      <c r="BM13" s="8">
        <f>'C завтраками| Bed and breakfast'!BM13</f>
        <v>11600</v>
      </c>
      <c r="BN13" s="8">
        <f>'C завтраками| Bed and breakfast'!BN13</f>
        <v>12500</v>
      </c>
      <c r="BO13" s="8">
        <f>'C завтраками| Bed and breakfast'!BO13</f>
        <v>11600</v>
      </c>
      <c r="BP13" s="8">
        <f>'C завтраками| Bed and breakfast'!BP13</f>
        <v>13000</v>
      </c>
      <c r="BQ13" s="8">
        <f>'C завтраками| Bed and breakfast'!BQ13</f>
        <v>14600</v>
      </c>
      <c r="BR13" s="8">
        <f>'C завтраками| Bed and breakfast'!BR13</f>
        <v>13000</v>
      </c>
    </row>
    <row r="14" spans="1:70" s="53" customFormat="1" x14ac:dyDescent="0.2">
      <c r="A14" s="88">
        <f>A8</f>
        <v>2</v>
      </c>
      <c r="B14" s="8">
        <f>'C завтраками| Bed and breakfast'!B14</f>
        <v>25200</v>
      </c>
      <c r="C14" s="8">
        <f>'C завтраками| Bed and breakfast'!C14</f>
        <v>21600</v>
      </c>
      <c r="D14" s="8">
        <f>'C завтраками| Bed and breakfast'!D14</f>
        <v>20600</v>
      </c>
      <c r="E14" s="8">
        <f>'C завтраками| Bed and breakfast'!E14</f>
        <v>20600</v>
      </c>
      <c r="F14" s="8">
        <f>'C завтраками| Bed and breakfast'!F14</f>
        <v>25200</v>
      </c>
      <c r="G14" s="8">
        <f>'C завтраками| Bed and breakfast'!G14</f>
        <v>25200</v>
      </c>
      <c r="H14" s="8">
        <f>'C завтраками| Bed and breakfast'!H14</f>
        <v>23300</v>
      </c>
      <c r="I14" s="8">
        <f>'C завтраками| Bed and breakfast'!I14</f>
        <v>25200</v>
      </c>
      <c r="J14" s="8">
        <f>'C завтраками| Bed and breakfast'!J14</f>
        <v>23300</v>
      </c>
      <c r="K14" s="8">
        <f>'C завтраками| Bed and breakfast'!K14</f>
        <v>23300</v>
      </c>
      <c r="L14" s="8">
        <f>'C завтраками| Bed and breakfast'!L14</f>
        <v>21600</v>
      </c>
      <c r="M14" s="8">
        <f>'C завтраками| Bed and breakfast'!M14</f>
        <v>23300</v>
      </c>
      <c r="N14" s="8">
        <f>'C завтраками| Bed and breakfast'!N14</f>
        <v>23300</v>
      </c>
      <c r="O14" s="8">
        <f>'C завтраками| Bed and breakfast'!O14</f>
        <v>21600</v>
      </c>
      <c r="P14" s="8">
        <f>'C завтраками| Bed and breakfast'!P14</f>
        <v>21600</v>
      </c>
      <c r="Q14" s="8">
        <f>'C завтраками| Bed and breakfast'!Q14</f>
        <v>20600</v>
      </c>
      <c r="R14" s="8">
        <f>'C завтраками| Bed and breakfast'!R14</f>
        <v>21600</v>
      </c>
      <c r="S14" s="8">
        <f>'C завтраками| Bed and breakfast'!S14</f>
        <v>26900</v>
      </c>
      <c r="T14" s="8">
        <f>'C завтраками| Bed and breakfast'!T14</f>
        <v>26900</v>
      </c>
      <c r="U14" s="8">
        <f>'C завтраками| Bed and breakfast'!U14</f>
        <v>21600</v>
      </c>
      <c r="V14" s="8">
        <f>'C завтраками| Bed and breakfast'!V14</f>
        <v>20600</v>
      </c>
      <c r="W14" s="8">
        <f>'C завтраками| Bed and breakfast'!W14</f>
        <v>23300</v>
      </c>
      <c r="X14" s="8">
        <f>'C завтраками| Bed and breakfast'!X14</f>
        <v>21600</v>
      </c>
      <c r="Y14" s="8">
        <f>'C завтраками| Bed and breakfast'!Y14</f>
        <v>23300</v>
      </c>
      <c r="Z14" s="8">
        <f>'C завтраками| Bed and breakfast'!Z14</f>
        <v>21600</v>
      </c>
      <c r="AA14" s="8">
        <f>'C завтраками| Bed and breakfast'!AA14</f>
        <v>25200</v>
      </c>
      <c r="AB14" s="8">
        <f>'C завтраками| Bed and breakfast'!AB14</f>
        <v>25200</v>
      </c>
      <c r="AC14" s="8">
        <f>'C завтраками| Bed and breakfast'!AC14</f>
        <v>26900</v>
      </c>
      <c r="AD14" s="8">
        <f>'C завтраками| Bed and breakfast'!AD14</f>
        <v>23300</v>
      </c>
      <c r="AE14" s="8">
        <f>'C завтраками| Bed and breakfast'!AE14</f>
        <v>23300</v>
      </c>
      <c r="AF14" s="8">
        <f>'C завтраками| Bed and breakfast'!AF14</f>
        <v>23300</v>
      </c>
      <c r="AG14" s="8">
        <f>'C завтраками| Bed and breakfast'!AG14</f>
        <v>21600</v>
      </c>
      <c r="AH14" s="8">
        <f>'C завтраками| Bed and breakfast'!AH14</f>
        <v>20600</v>
      </c>
      <c r="AI14" s="8">
        <f>'C завтраками| Bed and breakfast'!AI14</f>
        <v>19400</v>
      </c>
      <c r="AJ14" s="8">
        <f>'C завтраками| Bed and breakfast'!AJ14</f>
        <v>19400</v>
      </c>
      <c r="AK14" s="8">
        <f>'C завтраками| Bed and breakfast'!AK14</f>
        <v>18200</v>
      </c>
      <c r="AL14" s="8">
        <f>'C завтраками| Bed and breakfast'!AL14</f>
        <v>17000</v>
      </c>
      <c r="AM14" s="8">
        <f>'C завтраками| Bed and breakfast'!AM14</f>
        <v>18200</v>
      </c>
      <c r="AN14" s="8">
        <f>'C завтраками| Bed and breakfast'!AN14</f>
        <v>18200</v>
      </c>
      <c r="AO14" s="8">
        <f>'C завтраками| Bed and breakfast'!AO14</f>
        <v>17000</v>
      </c>
      <c r="AP14" s="8">
        <f>'C завтраками| Bed and breakfast'!AP14</f>
        <v>20600</v>
      </c>
      <c r="AQ14" s="8">
        <f>'C завтраками| Bed and breakfast'!AQ14</f>
        <v>20600</v>
      </c>
      <c r="AR14" s="8">
        <f>'C завтраками| Bed and breakfast'!AR14</f>
        <v>19400</v>
      </c>
      <c r="AS14" s="8">
        <f>'C завтраками| Bed and breakfast'!AS14</f>
        <v>17000</v>
      </c>
      <c r="AT14" s="8">
        <f>'C завтраками| Bed and breakfast'!AT14</f>
        <v>14000</v>
      </c>
      <c r="AU14" s="8">
        <f>'C завтраками| Bed and breakfast'!AU14</f>
        <v>15200</v>
      </c>
      <c r="AV14" s="8">
        <f>'C завтраками| Bed and breakfast'!AV14</f>
        <v>14000</v>
      </c>
      <c r="AW14" s="8">
        <f>'C завтраками| Bed and breakfast'!AW14</f>
        <v>14000</v>
      </c>
      <c r="AX14" s="8">
        <f>'C завтраками| Bed and breakfast'!AX14</f>
        <v>14000</v>
      </c>
      <c r="AY14" s="8">
        <f>'C завтраками| Bed and breakfast'!AY14</f>
        <v>13300</v>
      </c>
      <c r="AZ14" s="8">
        <f>'C завтраками| Bed and breakfast'!AZ14</f>
        <v>14000</v>
      </c>
      <c r="BA14" s="8">
        <f>'C завтраками| Bed and breakfast'!BA14</f>
        <v>13300</v>
      </c>
      <c r="BB14" s="8">
        <f>'C завтраками| Bed and breakfast'!BB14</f>
        <v>14000</v>
      </c>
      <c r="BC14" s="8">
        <f>'C завтраками| Bed and breakfast'!BC14</f>
        <v>13300</v>
      </c>
      <c r="BD14" s="8">
        <f>'C завтраками| Bed and breakfast'!BD14</f>
        <v>12600</v>
      </c>
      <c r="BE14" s="8">
        <f>'C завтраками| Bed and breakfast'!BE14</f>
        <v>13300</v>
      </c>
      <c r="BF14" s="8">
        <f>'C завтраками| Bed and breakfast'!BF14</f>
        <v>12600</v>
      </c>
      <c r="BG14" s="8">
        <f>'C завтраками| Bed and breakfast'!BG14</f>
        <v>13300</v>
      </c>
      <c r="BH14" s="8">
        <f>'C завтраками| Bed and breakfast'!BH14</f>
        <v>12600</v>
      </c>
      <c r="BI14" s="8">
        <f>'C завтраками| Bed and breakfast'!BI14</f>
        <v>13300</v>
      </c>
      <c r="BJ14" s="8">
        <f>'C завтраками| Bed and breakfast'!BJ14</f>
        <v>12600</v>
      </c>
      <c r="BK14" s="8">
        <f>'C завтраками| Bed and breakfast'!BK14</f>
        <v>13300</v>
      </c>
      <c r="BL14" s="8">
        <f>'C завтраками| Bed and breakfast'!BL14</f>
        <v>12600</v>
      </c>
      <c r="BM14" s="8">
        <f>'C завтраками| Bed and breakfast'!BM14</f>
        <v>13300</v>
      </c>
      <c r="BN14" s="8">
        <f>'C завтраками| Bed and breakfast'!BN14</f>
        <v>14200</v>
      </c>
      <c r="BO14" s="8">
        <f>'C завтраками| Bed and breakfast'!BO14</f>
        <v>13300</v>
      </c>
      <c r="BP14" s="8">
        <f>'C завтраками| Bed and breakfast'!BP14</f>
        <v>14700</v>
      </c>
      <c r="BQ14" s="8">
        <f>'C завтраками| Bed and breakfast'!BQ14</f>
        <v>16300</v>
      </c>
      <c r="BR14" s="8">
        <f>'C завтраками| Bed and breakfast'!BR14</f>
        <v>14700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f>
        <v>25200</v>
      </c>
      <c r="C16" s="8">
        <f>'C завтраками| Bed and breakfast'!C16</f>
        <v>21600</v>
      </c>
      <c r="D16" s="8">
        <f>'C завтраками| Bed and breakfast'!D16</f>
        <v>20600</v>
      </c>
      <c r="E16" s="8">
        <f>'C завтраками| Bed and breakfast'!E16</f>
        <v>20600</v>
      </c>
      <c r="F16" s="8">
        <f>'C завтраками| Bed and breakfast'!F16</f>
        <v>25200</v>
      </c>
      <c r="G16" s="8">
        <f>'C завтраками| Bed and breakfast'!G16</f>
        <v>25200</v>
      </c>
      <c r="H16" s="8">
        <f>'C завтраками| Bed and breakfast'!H16</f>
        <v>23300</v>
      </c>
      <c r="I16" s="8">
        <f>'C завтраками| Bed and breakfast'!I16</f>
        <v>25200</v>
      </c>
      <c r="J16" s="8">
        <f>'C завтраками| Bed and breakfast'!J16</f>
        <v>23300</v>
      </c>
      <c r="K16" s="8">
        <f>'C завтраками| Bed and breakfast'!K16</f>
        <v>23300</v>
      </c>
      <c r="L16" s="8">
        <f>'C завтраками| Bed and breakfast'!L16</f>
        <v>21600</v>
      </c>
      <c r="M16" s="8">
        <f>'C завтраками| Bed and breakfast'!M16</f>
        <v>23300</v>
      </c>
      <c r="N16" s="8">
        <f>'C завтраками| Bed and breakfast'!N16</f>
        <v>23300</v>
      </c>
      <c r="O16" s="8">
        <f>'C завтраками| Bed and breakfast'!O16</f>
        <v>21600</v>
      </c>
      <c r="P16" s="8">
        <f>'C завтраками| Bed and breakfast'!P16</f>
        <v>21600</v>
      </c>
      <c r="Q16" s="8">
        <f>'C завтраками| Bed and breakfast'!Q16</f>
        <v>20600</v>
      </c>
      <c r="R16" s="8">
        <f>'C завтраками| Bed and breakfast'!R16</f>
        <v>21600</v>
      </c>
      <c r="S16" s="8">
        <f>'C завтраками| Bed and breakfast'!S16</f>
        <v>26900</v>
      </c>
      <c r="T16" s="8">
        <f>'C завтраками| Bed and breakfast'!T16</f>
        <v>26900</v>
      </c>
      <c r="U16" s="8">
        <f>'C завтраками| Bed and breakfast'!U16</f>
        <v>21600</v>
      </c>
      <c r="V16" s="8">
        <f>'C завтраками| Bed and breakfast'!V16</f>
        <v>20600</v>
      </c>
      <c r="W16" s="8">
        <f>'C завтраками| Bed and breakfast'!W16</f>
        <v>23300</v>
      </c>
      <c r="X16" s="8">
        <f>'C завтраками| Bed and breakfast'!X16</f>
        <v>21600</v>
      </c>
      <c r="Y16" s="8">
        <f>'C завтраками| Bed and breakfast'!Y16</f>
        <v>23300</v>
      </c>
      <c r="Z16" s="8">
        <f>'C завтраками| Bed and breakfast'!Z16</f>
        <v>21600</v>
      </c>
      <c r="AA16" s="8">
        <f>'C завтраками| Bed and breakfast'!AA16</f>
        <v>25200</v>
      </c>
      <c r="AB16" s="8">
        <f>'C завтраками| Bed and breakfast'!AB16</f>
        <v>25200</v>
      </c>
      <c r="AC16" s="8">
        <f>'C завтраками| Bed and breakfast'!AC16</f>
        <v>26900</v>
      </c>
      <c r="AD16" s="8">
        <f>'C завтраками| Bed and breakfast'!AD16</f>
        <v>23300</v>
      </c>
      <c r="AE16" s="8">
        <f>'C завтраками| Bed and breakfast'!AE16</f>
        <v>23300</v>
      </c>
      <c r="AF16" s="8">
        <f>'C завтраками| Bed and breakfast'!AF16</f>
        <v>23300</v>
      </c>
      <c r="AG16" s="8">
        <f>'C завтраками| Bed and breakfast'!AG16</f>
        <v>21600</v>
      </c>
      <c r="AH16" s="8">
        <f>'C завтраками| Bed and breakfast'!AH16</f>
        <v>20600</v>
      </c>
      <c r="AI16" s="8">
        <f>'C завтраками| Bed and breakfast'!AI16</f>
        <v>19400</v>
      </c>
      <c r="AJ16" s="8">
        <f>'C завтраками| Bed and breakfast'!AJ16</f>
        <v>19400</v>
      </c>
      <c r="AK16" s="8">
        <f>'C завтраками| Bed and breakfast'!AK16</f>
        <v>18200</v>
      </c>
      <c r="AL16" s="8">
        <f>'C завтраками| Bed and breakfast'!AL16</f>
        <v>17000</v>
      </c>
      <c r="AM16" s="8">
        <f>'C завтраками| Bed and breakfast'!AM16</f>
        <v>18200</v>
      </c>
      <c r="AN16" s="8">
        <f>'C завтраками| Bed and breakfast'!AN16</f>
        <v>18200</v>
      </c>
      <c r="AO16" s="8">
        <f>'C завтраками| Bed and breakfast'!AO16</f>
        <v>17000</v>
      </c>
      <c r="AP16" s="8">
        <f>'C завтраками| Bed and breakfast'!AP16</f>
        <v>20600</v>
      </c>
      <c r="AQ16" s="8">
        <f>'C завтраками| Bed and breakfast'!AQ16</f>
        <v>20600</v>
      </c>
      <c r="AR16" s="8">
        <f>'C завтраками| Bed and breakfast'!AR16</f>
        <v>19400</v>
      </c>
      <c r="AS16" s="8">
        <f>'C завтраками| Bed and breakfast'!AS16</f>
        <v>17000</v>
      </c>
      <c r="AT16" s="8">
        <f>'C завтраками| Bed and breakfast'!AT16</f>
        <v>14000</v>
      </c>
      <c r="AU16" s="8">
        <f>'C завтраками| Bed and breakfast'!AU16</f>
        <v>15200</v>
      </c>
      <c r="AV16" s="8">
        <f>'C завтраками| Bed and breakfast'!AV16</f>
        <v>14000</v>
      </c>
      <c r="AW16" s="8">
        <f>'C завтраками| Bed and breakfast'!AW16</f>
        <v>14000</v>
      </c>
      <c r="AX16" s="8">
        <f>'C завтраками| Bed and breakfast'!AX16</f>
        <v>14000</v>
      </c>
      <c r="AY16" s="8">
        <f>'C завтраками| Bed and breakfast'!AY16</f>
        <v>13300</v>
      </c>
      <c r="AZ16" s="8">
        <f>'C завтраками| Bed and breakfast'!AZ16</f>
        <v>14000</v>
      </c>
      <c r="BA16" s="8">
        <f>'C завтраками| Bed and breakfast'!BA16</f>
        <v>13300</v>
      </c>
      <c r="BB16" s="8">
        <f>'C завтраками| Bed and breakfast'!BB16</f>
        <v>14000</v>
      </c>
      <c r="BC16" s="8">
        <f>'C завтраками| Bed and breakfast'!BC16</f>
        <v>13300</v>
      </c>
      <c r="BD16" s="8">
        <f>'C завтраками| Bed and breakfast'!BD16</f>
        <v>12600</v>
      </c>
      <c r="BE16" s="8">
        <f>'C завтраками| Bed and breakfast'!BE16</f>
        <v>13300</v>
      </c>
      <c r="BF16" s="8">
        <f>'C завтраками| Bed and breakfast'!BF16</f>
        <v>12600</v>
      </c>
      <c r="BG16" s="8">
        <f>'C завтраками| Bed and breakfast'!BG16</f>
        <v>13300</v>
      </c>
      <c r="BH16" s="8">
        <f>'C завтраками| Bed and breakfast'!BH16</f>
        <v>12600</v>
      </c>
      <c r="BI16" s="8">
        <f>'C завтраками| Bed and breakfast'!BI16</f>
        <v>13300</v>
      </c>
      <c r="BJ16" s="8">
        <f>'C завтраками| Bed and breakfast'!BJ16</f>
        <v>12600</v>
      </c>
      <c r="BK16" s="8">
        <f>'C завтраками| Bed and breakfast'!BK16</f>
        <v>13300</v>
      </c>
      <c r="BL16" s="8">
        <f>'C завтраками| Bed and breakfast'!BL16</f>
        <v>12600</v>
      </c>
      <c r="BM16" s="8">
        <f>'C завтраками| Bed and breakfast'!BM16</f>
        <v>13300</v>
      </c>
      <c r="BN16" s="8">
        <f>'C завтраками| Bed and breakfast'!BN16</f>
        <v>14200</v>
      </c>
      <c r="BO16" s="8">
        <f>'C завтраками| Bed and breakfast'!BO16</f>
        <v>13300</v>
      </c>
      <c r="BP16" s="8">
        <f>'C завтраками| Bed and breakfast'!BP16</f>
        <v>14700</v>
      </c>
      <c r="BQ16" s="8">
        <f>'C завтраками| Bed and breakfast'!BQ16</f>
        <v>16300</v>
      </c>
      <c r="BR16" s="8">
        <f>'C завтраками| Bed and breakfast'!BR16</f>
        <v>14700</v>
      </c>
    </row>
    <row r="17" spans="1:70" s="53" customFormat="1" x14ac:dyDescent="0.2">
      <c r="A17" s="88">
        <f>A8</f>
        <v>2</v>
      </c>
      <c r="B17" s="8">
        <f>'C завтраками| Bed and breakfast'!B17</f>
        <v>26900</v>
      </c>
      <c r="C17" s="8">
        <f>'C завтраками| Bed and breakfast'!C17</f>
        <v>23300</v>
      </c>
      <c r="D17" s="8">
        <f>'C завтраками| Bed and breakfast'!D17</f>
        <v>22300</v>
      </c>
      <c r="E17" s="8">
        <f>'C завтраками| Bed and breakfast'!E17</f>
        <v>22300</v>
      </c>
      <c r="F17" s="8">
        <f>'C завтраками| Bed and breakfast'!F17</f>
        <v>26900</v>
      </c>
      <c r="G17" s="8">
        <f>'C завтраками| Bed and breakfast'!G17</f>
        <v>26900</v>
      </c>
      <c r="H17" s="8">
        <f>'C завтраками| Bed and breakfast'!H17</f>
        <v>25000</v>
      </c>
      <c r="I17" s="8">
        <f>'C завтраками| Bed and breakfast'!I17</f>
        <v>26900</v>
      </c>
      <c r="J17" s="8">
        <f>'C завтраками| Bed and breakfast'!J17</f>
        <v>25000</v>
      </c>
      <c r="K17" s="8">
        <f>'C завтраками| Bed and breakfast'!K17</f>
        <v>25000</v>
      </c>
      <c r="L17" s="8">
        <f>'C завтраками| Bed and breakfast'!L17</f>
        <v>23300</v>
      </c>
      <c r="M17" s="8">
        <f>'C завтраками| Bed and breakfast'!M17</f>
        <v>25000</v>
      </c>
      <c r="N17" s="8">
        <f>'C завтраками| Bed and breakfast'!N17</f>
        <v>25000</v>
      </c>
      <c r="O17" s="8">
        <f>'C завтраками| Bed and breakfast'!O17</f>
        <v>23300</v>
      </c>
      <c r="P17" s="8">
        <f>'C завтраками| Bed and breakfast'!P17</f>
        <v>23300</v>
      </c>
      <c r="Q17" s="8">
        <f>'C завтраками| Bed and breakfast'!Q17</f>
        <v>22300</v>
      </c>
      <c r="R17" s="8">
        <f>'C завтраками| Bed and breakfast'!R17</f>
        <v>23300</v>
      </c>
      <c r="S17" s="8">
        <f>'C завтраками| Bed and breakfast'!S17</f>
        <v>28600</v>
      </c>
      <c r="T17" s="8">
        <f>'C завтраками| Bed and breakfast'!T17</f>
        <v>28600</v>
      </c>
      <c r="U17" s="8">
        <f>'C завтраками| Bed and breakfast'!U17</f>
        <v>23300</v>
      </c>
      <c r="V17" s="8">
        <f>'C завтраками| Bed and breakfast'!V17</f>
        <v>22300</v>
      </c>
      <c r="W17" s="8">
        <f>'C завтраками| Bed and breakfast'!W17</f>
        <v>25000</v>
      </c>
      <c r="X17" s="8">
        <f>'C завтраками| Bed and breakfast'!X17</f>
        <v>23300</v>
      </c>
      <c r="Y17" s="8">
        <f>'C завтраками| Bed and breakfast'!Y17</f>
        <v>25000</v>
      </c>
      <c r="Z17" s="8">
        <f>'C завтраками| Bed and breakfast'!Z17</f>
        <v>23300</v>
      </c>
      <c r="AA17" s="8">
        <f>'C завтраками| Bed and breakfast'!AA17</f>
        <v>26900</v>
      </c>
      <c r="AB17" s="8">
        <f>'C завтраками| Bed and breakfast'!AB17</f>
        <v>26900</v>
      </c>
      <c r="AC17" s="8">
        <f>'C завтраками| Bed and breakfast'!AC17</f>
        <v>28600</v>
      </c>
      <c r="AD17" s="8">
        <f>'C завтраками| Bed and breakfast'!AD17</f>
        <v>25000</v>
      </c>
      <c r="AE17" s="8">
        <f>'C завтраками| Bed and breakfast'!AE17</f>
        <v>25000</v>
      </c>
      <c r="AF17" s="8">
        <f>'C завтраками| Bed and breakfast'!AF17</f>
        <v>25000</v>
      </c>
      <c r="AG17" s="8">
        <f>'C завтраками| Bed and breakfast'!AG17</f>
        <v>23300</v>
      </c>
      <c r="AH17" s="8">
        <f>'C завтраками| Bed and breakfast'!AH17</f>
        <v>22300</v>
      </c>
      <c r="AI17" s="8">
        <f>'C завтраками| Bed and breakfast'!AI17</f>
        <v>21100</v>
      </c>
      <c r="AJ17" s="8">
        <f>'C завтраками| Bed and breakfast'!AJ17</f>
        <v>21100</v>
      </c>
      <c r="AK17" s="8">
        <f>'C завтраками| Bed and breakfast'!AK17</f>
        <v>19900</v>
      </c>
      <c r="AL17" s="8">
        <f>'C завтраками| Bed and breakfast'!AL17</f>
        <v>18700</v>
      </c>
      <c r="AM17" s="8">
        <f>'C завтраками| Bed and breakfast'!AM17</f>
        <v>19900</v>
      </c>
      <c r="AN17" s="8">
        <f>'C завтраками| Bed and breakfast'!AN17</f>
        <v>19900</v>
      </c>
      <c r="AO17" s="8">
        <f>'C завтраками| Bed and breakfast'!AO17</f>
        <v>18700</v>
      </c>
      <c r="AP17" s="8">
        <f>'C завтраками| Bed and breakfast'!AP17</f>
        <v>22300</v>
      </c>
      <c r="AQ17" s="8">
        <f>'C завтраками| Bed and breakfast'!AQ17</f>
        <v>22300</v>
      </c>
      <c r="AR17" s="8">
        <f>'C завтраками| Bed and breakfast'!AR17</f>
        <v>21100</v>
      </c>
      <c r="AS17" s="8">
        <f>'C завтраками| Bed and breakfast'!AS17</f>
        <v>18700</v>
      </c>
      <c r="AT17" s="8">
        <f>'C завтраками| Bed and breakfast'!AT17</f>
        <v>15700</v>
      </c>
      <c r="AU17" s="8">
        <f>'C завтраками| Bed and breakfast'!AU17</f>
        <v>16900</v>
      </c>
      <c r="AV17" s="8">
        <f>'C завтраками| Bed and breakfast'!AV17</f>
        <v>15700</v>
      </c>
      <c r="AW17" s="8">
        <f>'C завтраками| Bed and breakfast'!AW17</f>
        <v>15700</v>
      </c>
      <c r="AX17" s="8">
        <f>'C завтраками| Bed and breakfast'!AX17</f>
        <v>15700</v>
      </c>
      <c r="AY17" s="8">
        <f>'C завтраками| Bed and breakfast'!AY17</f>
        <v>15000</v>
      </c>
      <c r="AZ17" s="8">
        <f>'C завтраками| Bed and breakfast'!AZ17</f>
        <v>15700</v>
      </c>
      <c r="BA17" s="8">
        <f>'C завтраками| Bed and breakfast'!BA17</f>
        <v>15000</v>
      </c>
      <c r="BB17" s="8">
        <f>'C завтраками| Bed and breakfast'!BB17</f>
        <v>15700</v>
      </c>
      <c r="BC17" s="8">
        <f>'C завтраками| Bed and breakfast'!BC17</f>
        <v>15000</v>
      </c>
      <c r="BD17" s="8">
        <f>'C завтраками| Bed and breakfast'!BD17</f>
        <v>14300</v>
      </c>
      <c r="BE17" s="8">
        <f>'C завтраками| Bed and breakfast'!BE17</f>
        <v>15000</v>
      </c>
      <c r="BF17" s="8">
        <f>'C завтраками| Bed and breakfast'!BF17</f>
        <v>14300</v>
      </c>
      <c r="BG17" s="8">
        <f>'C завтраками| Bed and breakfast'!BG17</f>
        <v>15000</v>
      </c>
      <c r="BH17" s="8">
        <f>'C завтраками| Bed and breakfast'!BH17</f>
        <v>14300</v>
      </c>
      <c r="BI17" s="8">
        <f>'C завтраками| Bed and breakfast'!BI17</f>
        <v>15000</v>
      </c>
      <c r="BJ17" s="8">
        <f>'C завтраками| Bed and breakfast'!BJ17</f>
        <v>14300</v>
      </c>
      <c r="BK17" s="8">
        <f>'C завтраками| Bed and breakfast'!BK17</f>
        <v>15000</v>
      </c>
      <c r="BL17" s="8">
        <f>'C завтраками| Bed and breakfast'!BL17</f>
        <v>14300</v>
      </c>
      <c r="BM17" s="8">
        <f>'C завтраками| Bed and breakfast'!BM17</f>
        <v>15000</v>
      </c>
      <c r="BN17" s="8">
        <f>'C завтраками| Bed and breakfast'!BN17</f>
        <v>15900</v>
      </c>
      <c r="BO17" s="8">
        <f>'C завтраками| Bed and breakfast'!BO17</f>
        <v>15000</v>
      </c>
      <c r="BP17" s="8">
        <f>'C завтраками| Bed and breakfast'!BP17</f>
        <v>16400</v>
      </c>
      <c r="BQ17" s="8">
        <f>'C завтраками| Bed and breakfast'!BQ17</f>
        <v>18000</v>
      </c>
      <c r="BR17" s="8">
        <f>'C завтраками| Bed and breakfast'!BR17</f>
        <v>16400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f>
        <v>45500</v>
      </c>
      <c r="C19" s="8">
        <f>'C завтраками| Bed and breakfast'!C19</f>
        <v>41900</v>
      </c>
      <c r="D19" s="8">
        <f>'C завтраками| Bed and breakfast'!D19</f>
        <v>40900</v>
      </c>
      <c r="E19" s="8">
        <f>'C завтраками| Bed and breakfast'!E19</f>
        <v>40900</v>
      </c>
      <c r="F19" s="8">
        <f>'C завтраками| Bed and breakfast'!F19</f>
        <v>45500</v>
      </c>
      <c r="G19" s="8">
        <f>'C завтраками| Bed and breakfast'!G19</f>
        <v>45500</v>
      </c>
      <c r="H19" s="8">
        <f>'C завтраками| Bed and breakfast'!H19</f>
        <v>43600</v>
      </c>
      <c r="I19" s="8">
        <f>'C завтраками| Bed and breakfast'!I19</f>
        <v>45500</v>
      </c>
      <c r="J19" s="8">
        <f>'C завтраками| Bed and breakfast'!J19</f>
        <v>43600</v>
      </c>
      <c r="K19" s="8">
        <f>'C завтраками| Bed and breakfast'!K19</f>
        <v>43600</v>
      </c>
      <c r="L19" s="8">
        <f>'C завтраками| Bed and breakfast'!L19</f>
        <v>41900</v>
      </c>
      <c r="M19" s="8">
        <f>'C завтраками| Bed and breakfast'!M19</f>
        <v>43600</v>
      </c>
      <c r="N19" s="8">
        <f>'C завтраками| Bed and breakfast'!N19</f>
        <v>43600</v>
      </c>
      <c r="O19" s="8">
        <f>'C завтраками| Bed and breakfast'!O19</f>
        <v>41900</v>
      </c>
      <c r="P19" s="8">
        <f>'C завтраками| Bed and breakfast'!P19</f>
        <v>41900</v>
      </c>
      <c r="Q19" s="8">
        <f>'C завтраками| Bed and breakfast'!Q19</f>
        <v>40900</v>
      </c>
      <c r="R19" s="8">
        <f>'C завтраками| Bed and breakfast'!R19</f>
        <v>41900</v>
      </c>
      <c r="S19" s="8">
        <f>'C завтраками| Bed and breakfast'!S19</f>
        <v>47200</v>
      </c>
      <c r="T19" s="8">
        <f>'C завтраками| Bed and breakfast'!T19</f>
        <v>47200</v>
      </c>
      <c r="U19" s="8">
        <f>'C завтраками| Bed and breakfast'!U19</f>
        <v>41900</v>
      </c>
      <c r="V19" s="8">
        <f>'C завтраками| Bed and breakfast'!V19</f>
        <v>40900</v>
      </c>
      <c r="W19" s="8">
        <f>'C завтраками| Bed and breakfast'!W19</f>
        <v>43600</v>
      </c>
      <c r="X19" s="8">
        <f>'C завтраками| Bed and breakfast'!X19</f>
        <v>41900</v>
      </c>
      <c r="Y19" s="8">
        <f>'C завтраками| Bed and breakfast'!Y19</f>
        <v>43600</v>
      </c>
      <c r="Z19" s="8">
        <f>'C завтраками| Bed and breakfast'!Z19</f>
        <v>41900</v>
      </c>
      <c r="AA19" s="8">
        <f>'C завтраками| Bed and breakfast'!AA19</f>
        <v>45500</v>
      </c>
      <c r="AB19" s="8">
        <f>'C завтраками| Bed and breakfast'!AB19</f>
        <v>45500</v>
      </c>
      <c r="AC19" s="8">
        <f>'C завтраками| Bed and breakfast'!AC19</f>
        <v>47200</v>
      </c>
      <c r="AD19" s="8">
        <f>'C завтраками| Bed and breakfast'!AD19</f>
        <v>43600</v>
      </c>
      <c r="AE19" s="8">
        <f>'C завтраками| Bed and breakfast'!AE19</f>
        <v>43600</v>
      </c>
      <c r="AF19" s="8">
        <f>'C завтраками| Bed and breakfast'!AF19</f>
        <v>43600</v>
      </c>
      <c r="AG19" s="8">
        <f>'C завтраками| Bed and breakfast'!AG19</f>
        <v>41900</v>
      </c>
      <c r="AH19" s="8">
        <f>'C завтраками| Bed and breakfast'!AH19</f>
        <v>40900</v>
      </c>
      <c r="AI19" s="8">
        <f>'C завтраками| Bed and breakfast'!AI19</f>
        <v>39700</v>
      </c>
      <c r="AJ19" s="8">
        <f>'C завтраками| Bed and breakfast'!AJ19</f>
        <v>39700</v>
      </c>
      <c r="AK19" s="8">
        <f>'C завтраками| Bed and breakfast'!AK19</f>
        <v>38500</v>
      </c>
      <c r="AL19" s="8">
        <f>'C завтраками| Bed and breakfast'!AL19</f>
        <v>37300</v>
      </c>
      <c r="AM19" s="8">
        <f>'C завтраками| Bed and breakfast'!AM19</f>
        <v>38500</v>
      </c>
      <c r="AN19" s="8">
        <f>'C завтраками| Bed and breakfast'!AN19</f>
        <v>38500</v>
      </c>
      <c r="AO19" s="8">
        <f>'C завтраками| Bed and breakfast'!AO19</f>
        <v>37300</v>
      </c>
      <c r="AP19" s="8">
        <f>'C завтраками| Bed and breakfast'!AP19</f>
        <v>40900</v>
      </c>
      <c r="AQ19" s="8">
        <f>'C завтраками| Bed and breakfast'!AQ19</f>
        <v>40900</v>
      </c>
      <c r="AR19" s="8">
        <f>'C завтраками| Bed and breakfast'!AR19</f>
        <v>39700</v>
      </c>
      <c r="AS19" s="8">
        <f>'C завтраками| Bed and breakfast'!AS19</f>
        <v>37300</v>
      </c>
      <c r="AT19" s="8">
        <f>'C завтраками| Bed and breakfast'!AT19</f>
        <v>30300</v>
      </c>
      <c r="AU19" s="8">
        <f>'C завтраками| Bed and breakfast'!AU19</f>
        <v>31500</v>
      </c>
      <c r="AV19" s="8">
        <f>'C завтраками| Bed and breakfast'!AV19</f>
        <v>30300</v>
      </c>
      <c r="AW19" s="8">
        <f>'C завтраками| Bed and breakfast'!AW19</f>
        <v>30300</v>
      </c>
      <c r="AX19" s="8">
        <f>'C завтраками| Bed and breakfast'!AX19</f>
        <v>30300</v>
      </c>
      <c r="AY19" s="8">
        <f>'C завтраками| Bed and breakfast'!AY19</f>
        <v>29600</v>
      </c>
      <c r="AZ19" s="8">
        <f>'C завтраками| Bed and breakfast'!AZ19</f>
        <v>30300</v>
      </c>
      <c r="BA19" s="8">
        <f>'C завтраками| Bed and breakfast'!BA19</f>
        <v>29600</v>
      </c>
      <c r="BB19" s="8">
        <f>'C завтраками| Bed and breakfast'!BB19</f>
        <v>30300</v>
      </c>
      <c r="BC19" s="8">
        <f>'C завтраками| Bed and breakfast'!BC19</f>
        <v>29600</v>
      </c>
      <c r="BD19" s="8">
        <f>'C завтраками| Bed and breakfast'!BD19</f>
        <v>28900</v>
      </c>
      <c r="BE19" s="8">
        <f>'C завтраками| Bed and breakfast'!BE19</f>
        <v>29600</v>
      </c>
      <c r="BF19" s="8">
        <f>'C завтраками| Bed and breakfast'!BF19</f>
        <v>28900</v>
      </c>
      <c r="BG19" s="8">
        <f>'C завтраками| Bed and breakfast'!BG19</f>
        <v>29600</v>
      </c>
      <c r="BH19" s="8">
        <f>'C завтраками| Bed and breakfast'!BH19</f>
        <v>28900</v>
      </c>
      <c r="BI19" s="8">
        <f>'C завтраками| Bed and breakfast'!BI19</f>
        <v>29600</v>
      </c>
      <c r="BJ19" s="8">
        <f>'C завтраками| Bed and breakfast'!BJ19</f>
        <v>28900</v>
      </c>
      <c r="BK19" s="8">
        <f>'C завтраками| Bed and breakfast'!BK19</f>
        <v>29600</v>
      </c>
      <c r="BL19" s="8">
        <f>'C завтраками| Bed and breakfast'!BL19</f>
        <v>28900</v>
      </c>
      <c r="BM19" s="8">
        <f>'C завтраками| Bed and breakfast'!BM19</f>
        <v>34600</v>
      </c>
      <c r="BN19" s="8">
        <f>'C завтраками| Bed and breakfast'!BN19</f>
        <v>35500</v>
      </c>
      <c r="BO19" s="8">
        <f>'C завтраками| Bed and breakfast'!BO19</f>
        <v>34600</v>
      </c>
      <c r="BP19" s="8">
        <f>'C завтраками| Bed and breakfast'!BP19</f>
        <v>36000</v>
      </c>
      <c r="BQ19" s="8">
        <f>'C завтраками| Bed and breakfast'!BQ19</f>
        <v>37600</v>
      </c>
      <c r="BR19" s="8">
        <f>'C завтраками| Bed and breakfast'!BR19</f>
        <v>36000</v>
      </c>
    </row>
    <row r="20" spans="1:70" s="53" customFormat="1" x14ac:dyDescent="0.2">
      <c r="A20" s="88">
        <f>A8</f>
        <v>2</v>
      </c>
      <c r="B20" s="8">
        <f>'C завтраками| Bed and breakfast'!B20</f>
        <v>47200</v>
      </c>
      <c r="C20" s="8">
        <f>'C завтраками| Bed and breakfast'!C20</f>
        <v>43600</v>
      </c>
      <c r="D20" s="8">
        <f>'C завтраками| Bed and breakfast'!D20</f>
        <v>42600</v>
      </c>
      <c r="E20" s="8">
        <f>'C завтраками| Bed and breakfast'!E20</f>
        <v>42600</v>
      </c>
      <c r="F20" s="8">
        <f>'C завтраками| Bed and breakfast'!F20</f>
        <v>47200</v>
      </c>
      <c r="G20" s="8">
        <f>'C завтраками| Bed and breakfast'!G20</f>
        <v>47200</v>
      </c>
      <c r="H20" s="8">
        <f>'C завтраками| Bed and breakfast'!H20</f>
        <v>45300</v>
      </c>
      <c r="I20" s="8">
        <f>'C завтраками| Bed and breakfast'!I20</f>
        <v>47200</v>
      </c>
      <c r="J20" s="8">
        <f>'C завтраками| Bed and breakfast'!J20</f>
        <v>45300</v>
      </c>
      <c r="K20" s="8">
        <f>'C завтраками| Bed and breakfast'!K20</f>
        <v>45300</v>
      </c>
      <c r="L20" s="8">
        <f>'C завтраками| Bed and breakfast'!L20</f>
        <v>43600</v>
      </c>
      <c r="M20" s="8">
        <f>'C завтраками| Bed and breakfast'!M20</f>
        <v>45300</v>
      </c>
      <c r="N20" s="8">
        <f>'C завтраками| Bed and breakfast'!N20</f>
        <v>45300</v>
      </c>
      <c r="O20" s="8">
        <f>'C завтраками| Bed and breakfast'!O20</f>
        <v>43600</v>
      </c>
      <c r="P20" s="8">
        <f>'C завтраками| Bed and breakfast'!P20</f>
        <v>43600</v>
      </c>
      <c r="Q20" s="8">
        <f>'C завтраками| Bed and breakfast'!Q20</f>
        <v>42600</v>
      </c>
      <c r="R20" s="8">
        <f>'C завтраками| Bed and breakfast'!R20</f>
        <v>43600</v>
      </c>
      <c r="S20" s="8">
        <f>'C завтраками| Bed and breakfast'!S20</f>
        <v>48900</v>
      </c>
      <c r="T20" s="8">
        <f>'C завтраками| Bed and breakfast'!T20</f>
        <v>48900</v>
      </c>
      <c r="U20" s="8">
        <f>'C завтраками| Bed and breakfast'!U20</f>
        <v>43600</v>
      </c>
      <c r="V20" s="8">
        <f>'C завтраками| Bed and breakfast'!V20</f>
        <v>42600</v>
      </c>
      <c r="W20" s="8">
        <f>'C завтраками| Bed and breakfast'!W20</f>
        <v>45300</v>
      </c>
      <c r="X20" s="8">
        <f>'C завтраками| Bed and breakfast'!X20</f>
        <v>43600</v>
      </c>
      <c r="Y20" s="8">
        <f>'C завтраками| Bed and breakfast'!Y20</f>
        <v>45300</v>
      </c>
      <c r="Z20" s="8">
        <f>'C завтраками| Bed and breakfast'!Z20</f>
        <v>43600</v>
      </c>
      <c r="AA20" s="8">
        <f>'C завтраками| Bed and breakfast'!AA20</f>
        <v>47200</v>
      </c>
      <c r="AB20" s="8">
        <f>'C завтраками| Bed and breakfast'!AB20</f>
        <v>47200</v>
      </c>
      <c r="AC20" s="8">
        <f>'C завтраками| Bed and breakfast'!AC20</f>
        <v>48900</v>
      </c>
      <c r="AD20" s="8">
        <f>'C завтраками| Bed and breakfast'!AD20</f>
        <v>45300</v>
      </c>
      <c r="AE20" s="8">
        <f>'C завтраками| Bed and breakfast'!AE20</f>
        <v>45300</v>
      </c>
      <c r="AF20" s="8">
        <f>'C завтраками| Bed and breakfast'!AF20</f>
        <v>45300</v>
      </c>
      <c r="AG20" s="8">
        <f>'C завтраками| Bed and breakfast'!AG20</f>
        <v>43600</v>
      </c>
      <c r="AH20" s="8">
        <f>'C завтраками| Bed and breakfast'!AH20</f>
        <v>42600</v>
      </c>
      <c r="AI20" s="8">
        <f>'C завтраками| Bed and breakfast'!AI20</f>
        <v>41400</v>
      </c>
      <c r="AJ20" s="8">
        <f>'C завтраками| Bed and breakfast'!AJ20</f>
        <v>41400</v>
      </c>
      <c r="AK20" s="8">
        <f>'C завтраками| Bed and breakfast'!AK20</f>
        <v>40200</v>
      </c>
      <c r="AL20" s="8">
        <f>'C завтраками| Bed and breakfast'!AL20</f>
        <v>39000</v>
      </c>
      <c r="AM20" s="8">
        <f>'C завтраками| Bed and breakfast'!AM20</f>
        <v>40200</v>
      </c>
      <c r="AN20" s="8">
        <f>'C завтраками| Bed and breakfast'!AN20</f>
        <v>40200</v>
      </c>
      <c r="AO20" s="8">
        <f>'C завтраками| Bed and breakfast'!AO20</f>
        <v>39000</v>
      </c>
      <c r="AP20" s="8">
        <f>'C завтраками| Bed and breakfast'!AP20</f>
        <v>42600</v>
      </c>
      <c r="AQ20" s="8">
        <f>'C завтраками| Bed and breakfast'!AQ20</f>
        <v>42600</v>
      </c>
      <c r="AR20" s="8">
        <f>'C завтраками| Bed and breakfast'!AR20</f>
        <v>41400</v>
      </c>
      <c r="AS20" s="8">
        <f>'C завтраками| Bed and breakfast'!AS20</f>
        <v>39000</v>
      </c>
      <c r="AT20" s="8">
        <f>'C завтраками| Bed and breakfast'!AT20</f>
        <v>32000</v>
      </c>
      <c r="AU20" s="8">
        <f>'C завтраками| Bed and breakfast'!AU20</f>
        <v>33200</v>
      </c>
      <c r="AV20" s="8">
        <f>'C завтраками| Bed and breakfast'!AV20</f>
        <v>32000</v>
      </c>
      <c r="AW20" s="8">
        <f>'C завтраками| Bed and breakfast'!AW20</f>
        <v>32000</v>
      </c>
      <c r="AX20" s="8">
        <f>'C завтраками| Bed and breakfast'!AX20</f>
        <v>32000</v>
      </c>
      <c r="AY20" s="8">
        <f>'C завтраками| Bed and breakfast'!AY20</f>
        <v>31300</v>
      </c>
      <c r="AZ20" s="8">
        <f>'C завтраками| Bed and breakfast'!AZ20</f>
        <v>32000</v>
      </c>
      <c r="BA20" s="8">
        <f>'C завтраками| Bed and breakfast'!BA20</f>
        <v>31300</v>
      </c>
      <c r="BB20" s="8">
        <f>'C завтраками| Bed and breakfast'!BB20</f>
        <v>32000</v>
      </c>
      <c r="BC20" s="8">
        <f>'C завтраками| Bed and breakfast'!BC20</f>
        <v>31300</v>
      </c>
      <c r="BD20" s="8">
        <f>'C завтраками| Bed and breakfast'!BD20</f>
        <v>30600</v>
      </c>
      <c r="BE20" s="8">
        <f>'C завтраками| Bed and breakfast'!BE20</f>
        <v>31300</v>
      </c>
      <c r="BF20" s="8">
        <f>'C завтраками| Bed and breakfast'!BF20</f>
        <v>30600</v>
      </c>
      <c r="BG20" s="8">
        <f>'C завтраками| Bed and breakfast'!BG20</f>
        <v>31300</v>
      </c>
      <c r="BH20" s="8">
        <f>'C завтраками| Bed and breakfast'!BH20</f>
        <v>30600</v>
      </c>
      <c r="BI20" s="8">
        <f>'C завтраками| Bed and breakfast'!BI20</f>
        <v>31300</v>
      </c>
      <c r="BJ20" s="8">
        <f>'C завтраками| Bed and breakfast'!BJ20</f>
        <v>30600</v>
      </c>
      <c r="BK20" s="8">
        <f>'C завтраками| Bed and breakfast'!BK20</f>
        <v>31300</v>
      </c>
      <c r="BL20" s="8">
        <f>'C завтраками| Bed and breakfast'!BL20</f>
        <v>30600</v>
      </c>
      <c r="BM20" s="8">
        <f>'C завтраками| Bed and breakfast'!BM20</f>
        <v>36300</v>
      </c>
      <c r="BN20" s="8">
        <f>'C завтраками| Bed and breakfast'!BN20</f>
        <v>37200</v>
      </c>
      <c r="BO20" s="8">
        <f>'C завтраками| Bed and breakfast'!BO20</f>
        <v>36300</v>
      </c>
      <c r="BP20" s="8">
        <f>'C завтраками| Bed and breakfast'!BP20</f>
        <v>37700</v>
      </c>
      <c r="BQ20" s="8">
        <f>'C завтраками| Bed and breakfast'!BQ20</f>
        <v>39300</v>
      </c>
      <c r="BR20" s="8">
        <f>'C завтраками| Bed and breakfast'!BR20</f>
        <v>37700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f>
        <v>67200</v>
      </c>
      <c r="C22" s="8">
        <f>'C завтраками| Bed and breakfast'!C22</f>
        <v>63600</v>
      </c>
      <c r="D22" s="8">
        <f>'C завтраками| Bed and breakfast'!D22</f>
        <v>62600</v>
      </c>
      <c r="E22" s="8">
        <f>'C завтраками| Bed and breakfast'!E22</f>
        <v>62600</v>
      </c>
      <c r="F22" s="8">
        <f>'C завтраками| Bed and breakfast'!F22</f>
        <v>67200</v>
      </c>
      <c r="G22" s="8">
        <f>'C завтраками| Bed and breakfast'!G22</f>
        <v>67200</v>
      </c>
      <c r="H22" s="8">
        <f>'C завтраками| Bed and breakfast'!H22</f>
        <v>65300</v>
      </c>
      <c r="I22" s="8">
        <f>'C завтраками| Bed and breakfast'!I22</f>
        <v>67200</v>
      </c>
      <c r="J22" s="8">
        <f>'C завтраками| Bed and breakfast'!J22</f>
        <v>65300</v>
      </c>
      <c r="K22" s="8">
        <f>'C завтраками| Bed and breakfast'!K22</f>
        <v>65300</v>
      </c>
      <c r="L22" s="8">
        <f>'C завтраками| Bed and breakfast'!L22</f>
        <v>63600</v>
      </c>
      <c r="M22" s="8">
        <f>'C завтраками| Bed and breakfast'!M22</f>
        <v>65300</v>
      </c>
      <c r="N22" s="8">
        <f>'C завтраками| Bed and breakfast'!N22</f>
        <v>65300</v>
      </c>
      <c r="O22" s="8">
        <f>'C завтраками| Bed and breakfast'!O22</f>
        <v>63600</v>
      </c>
      <c r="P22" s="8">
        <f>'C завтраками| Bed and breakfast'!P22</f>
        <v>63600</v>
      </c>
      <c r="Q22" s="8">
        <f>'C завтраками| Bed and breakfast'!Q22</f>
        <v>62600</v>
      </c>
      <c r="R22" s="8">
        <f>'C завтраками| Bed and breakfast'!R22</f>
        <v>63600</v>
      </c>
      <c r="S22" s="8">
        <f>'C завтраками| Bed and breakfast'!S22</f>
        <v>68900</v>
      </c>
      <c r="T22" s="8">
        <f>'C завтраками| Bed and breakfast'!T22</f>
        <v>68900</v>
      </c>
      <c r="U22" s="8">
        <f>'C завтраками| Bed and breakfast'!U22</f>
        <v>63600</v>
      </c>
      <c r="V22" s="8">
        <f>'C завтраками| Bed and breakfast'!V22</f>
        <v>62600</v>
      </c>
      <c r="W22" s="8">
        <f>'C завтраками| Bed and breakfast'!W22</f>
        <v>65300</v>
      </c>
      <c r="X22" s="8">
        <f>'C завтраками| Bed and breakfast'!X22</f>
        <v>63600</v>
      </c>
      <c r="Y22" s="8">
        <f>'C завтраками| Bed and breakfast'!Y22</f>
        <v>65300</v>
      </c>
      <c r="Z22" s="8">
        <f>'C завтраками| Bed and breakfast'!Z22</f>
        <v>63600</v>
      </c>
      <c r="AA22" s="8">
        <f>'C завтраками| Bed and breakfast'!AA22</f>
        <v>67200</v>
      </c>
      <c r="AB22" s="8">
        <f>'C завтраками| Bed and breakfast'!AB22</f>
        <v>67200</v>
      </c>
      <c r="AC22" s="8">
        <f>'C завтраками| Bed and breakfast'!AC22</f>
        <v>68900</v>
      </c>
      <c r="AD22" s="8">
        <f>'C завтраками| Bed and breakfast'!AD22</f>
        <v>65300</v>
      </c>
      <c r="AE22" s="8">
        <f>'C завтраками| Bed and breakfast'!AE22</f>
        <v>65300</v>
      </c>
      <c r="AF22" s="8">
        <f>'C завтраками| Bed and breakfast'!AF22</f>
        <v>65300</v>
      </c>
      <c r="AG22" s="8">
        <f>'C завтраками| Bed and breakfast'!AG22</f>
        <v>63600</v>
      </c>
      <c r="AH22" s="8">
        <f>'C завтраками| Bed and breakfast'!AH22</f>
        <v>62600</v>
      </c>
      <c r="AI22" s="8">
        <f>'C завтраками| Bed and breakfast'!AI22</f>
        <v>61400</v>
      </c>
      <c r="AJ22" s="8">
        <f>'C завтраками| Bed and breakfast'!AJ22</f>
        <v>61400</v>
      </c>
      <c r="AK22" s="8">
        <f>'C завтраками| Bed and breakfast'!AK22</f>
        <v>60200</v>
      </c>
      <c r="AL22" s="8">
        <f>'C завтраками| Bed and breakfast'!AL22</f>
        <v>59000</v>
      </c>
      <c r="AM22" s="8">
        <f>'C завтраками| Bed and breakfast'!AM22</f>
        <v>60200</v>
      </c>
      <c r="AN22" s="8">
        <f>'C завтраками| Bed and breakfast'!AN22</f>
        <v>60200</v>
      </c>
      <c r="AO22" s="8">
        <f>'C завтраками| Bed and breakfast'!AO22</f>
        <v>59000</v>
      </c>
      <c r="AP22" s="8">
        <f>'C завтраками| Bed and breakfast'!AP22</f>
        <v>62600</v>
      </c>
      <c r="AQ22" s="8">
        <f>'C завтраками| Bed and breakfast'!AQ22</f>
        <v>62600</v>
      </c>
      <c r="AR22" s="8">
        <f>'C завтраками| Bed and breakfast'!AR22</f>
        <v>61400</v>
      </c>
      <c r="AS22" s="8">
        <f>'C завтраками| Bed and breakfast'!AS22</f>
        <v>59000</v>
      </c>
      <c r="AT22" s="8">
        <f>'C завтраками| Bed and breakfast'!AT22</f>
        <v>57000</v>
      </c>
      <c r="AU22" s="8">
        <f>'C завтраками| Bed and breakfast'!AU22</f>
        <v>58200</v>
      </c>
      <c r="AV22" s="8">
        <f>'C завтраками| Bed and breakfast'!AV22</f>
        <v>57000</v>
      </c>
      <c r="AW22" s="8">
        <f>'C завтраками| Bed and breakfast'!AW22</f>
        <v>57000</v>
      </c>
      <c r="AX22" s="8">
        <f>'C завтраками| Bed and breakfast'!AX22</f>
        <v>57000</v>
      </c>
      <c r="AY22" s="8">
        <f>'C завтраками| Bed and breakfast'!AY22</f>
        <v>56300</v>
      </c>
      <c r="AZ22" s="8">
        <f>'C завтраками| Bed and breakfast'!AZ22</f>
        <v>57000</v>
      </c>
      <c r="BA22" s="8">
        <f>'C завтраками| Bed and breakfast'!BA22</f>
        <v>56300</v>
      </c>
      <c r="BB22" s="8">
        <f>'C завтраками| Bed and breakfast'!BB22</f>
        <v>57000</v>
      </c>
      <c r="BC22" s="8">
        <f>'C завтраками| Bed and breakfast'!BC22</f>
        <v>56300</v>
      </c>
      <c r="BD22" s="8">
        <f>'C завтраками| Bed and breakfast'!BD22</f>
        <v>55600</v>
      </c>
      <c r="BE22" s="8">
        <f>'C завтраками| Bed and breakfast'!BE22</f>
        <v>56300</v>
      </c>
      <c r="BF22" s="8">
        <f>'C завтраками| Bed and breakfast'!BF22</f>
        <v>55600</v>
      </c>
      <c r="BG22" s="8">
        <f>'C завтраками| Bed and breakfast'!BG22</f>
        <v>56300</v>
      </c>
      <c r="BH22" s="8">
        <f>'C завтраками| Bed and breakfast'!BH22</f>
        <v>55600</v>
      </c>
      <c r="BI22" s="8">
        <f>'C завтраками| Bed and breakfast'!BI22</f>
        <v>56300</v>
      </c>
      <c r="BJ22" s="8">
        <f>'C завтраками| Bed and breakfast'!BJ22</f>
        <v>55600</v>
      </c>
      <c r="BK22" s="8">
        <f>'C завтраками| Bed and breakfast'!BK22</f>
        <v>56300</v>
      </c>
      <c r="BL22" s="8">
        <f>'C завтраками| Bed and breakfast'!BL22</f>
        <v>55600</v>
      </c>
      <c r="BM22" s="8">
        <f>'C завтраками| Bed and breakfast'!BM22</f>
        <v>66300</v>
      </c>
      <c r="BN22" s="8">
        <f>'C завтраками| Bed and breakfast'!BN22</f>
        <v>67200</v>
      </c>
      <c r="BO22" s="8">
        <f>'C завтраками| Bed and breakfast'!BO22</f>
        <v>66300</v>
      </c>
      <c r="BP22" s="8">
        <f>'C завтраками| Bed and breakfast'!BP22</f>
        <v>67700</v>
      </c>
      <c r="BQ22" s="8">
        <f>'C завтраками| Bed and breakfast'!BQ22</f>
        <v>69300</v>
      </c>
      <c r="BR22" s="8">
        <f>'C завтраками| Bed and breakfast'!BR22</f>
        <v>67700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75" customHeight="1" x14ac:dyDescent="0.2">
      <c r="A24" s="111"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17.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199">
        <f t="shared" ref="B27" si="6">ROUND(B7*0.82,)</f>
        <v>16810</v>
      </c>
      <c r="C27" s="199">
        <f t="shared" ref="C27:BN27" si="7">ROUND(C7*0.82,)</f>
        <v>13858</v>
      </c>
      <c r="D27" s="199">
        <f t="shared" si="7"/>
        <v>13038</v>
      </c>
      <c r="E27" s="199">
        <f t="shared" si="7"/>
        <v>13038</v>
      </c>
      <c r="F27" s="199">
        <f t="shared" si="7"/>
        <v>16810</v>
      </c>
      <c r="G27" s="199">
        <f t="shared" si="7"/>
        <v>16810</v>
      </c>
      <c r="H27" s="199">
        <f t="shared" si="7"/>
        <v>15252</v>
      </c>
      <c r="I27" s="199">
        <f t="shared" si="7"/>
        <v>16810</v>
      </c>
      <c r="J27" s="199">
        <f t="shared" si="7"/>
        <v>15252</v>
      </c>
      <c r="K27" s="199">
        <f t="shared" si="7"/>
        <v>15252</v>
      </c>
      <c r="L27" s="199">
        <f t="shared" si="7"/>
        <v>13858</v>
      </c>
      <c r="M27" s="199">
        <f t="shared" si="7"/>
        <v>15252</v>
      </c>
      <c r="N27" s="199">
        <f t="shared" si="7"/>
        <v>15252</v>
      </c>
      <c r="O27" s="199">
        <f t="shared" si="7"/>
        <v>13858</v>
      </c>
      <c r="P27" s="199">
        <f t="shared" si="7"/>
        <v>13858</v>
      </c>
      <c r="Q27" s="199">
        <f t="shared" si="7"/>
        <v>13038</v>
      </c>
      <c r="R27" s="199">
        <f t="shared" si="7"/>
        <v>13858</v>
      </c>
      <c r="S27" s="199">
        <f t="shared" si="7"/>
        <v>18204</v>
      </c>
      <c r="T27" s="199">
        <f t="shared" si="7"/>
        <v>18204</v>
      </c>
      <c r="U27" s="199">
        <f t="shared" si="7"/>
        <v>13858</v>
      </c>
      <c r="V27" s="199">
        <f t="shared" si="7"/>
        <v>13038</v>
      </c>
      <c r="W27" s="199">
        <f t="shared" si="7"/>
        <v>15252</v>
      </c>
      <c r="X27" s="199">
        <f t="shared" si="7"/>
        <v>13858</v>
      </c>
      <c r="Y27" s="199">
        <f t="shared" si="7"/>
        <v>15252</v>
      </c>
      <c r="Z27" s="199">
        <f t="shared" si="7"/>
        <v>13858</v>
      </c>
      <c r="AA27" s="199">
        <f t="shared" si="7"/>
        <v>16810</v>
      </c>
      <c r="AB27" s="199">
        <f t="shared" si="7"/>
        <v>16810</v>
      </c>
      <c r="AC27" s="199">
        <f t="shared" si="7"/>
        <v>18204</v>
      </c>
      <c r="AD27" s="199">
        <f t="shared" si="7"/>
        <v>15252</v>
      </c>
      <c r="AE27" s="199">
        <f t="shared" si="7"/>
        <v>15252</v>
      </c>
      <c r="AF27" s="199">
        <f t="shared" si="7"/>
        <v>15252</v>
      </c>
      <c r="AG27" s="199">
        <f t="shared" si="7"/>
        <v>13858</v>
      </c>
      <c r="AH27" s="199">
        <f t="shared" si="7"/>
        <v>13038</v>
      </c>
      <c r="AI27" s="199">
        <f t="shared" si="7"/>
        <v>12054</v>
      </c>
      <c r="AJ27" s="199">
        <f t="shared" si="7"/>
        <v>12054</v>
      </c>
      <c r="AK27" s="199">
        <f t="shared" si="7"/>
        <v>11070</v>
      </c>
      <c r="AL27" s="199">
        <f t="shared" si="7"/>
        <v>10086</v>
      </c>
      <c r="AM27" s="199">
        <f t="shared" si="7"/>
        <v>11070</v>
      </c>
      <c r="AN27" s="199">
        <f t="shared" si="7"/>
        <v>11070</v>
      </c>
      <c r="AO27" s="199">
        <f t="shared" si="7"/>
        <v>10086</v>
      </c>
      <c r="AP27" s="199">
        <f t="shared" si="7"/>
        <v>13038</v>
      </c>
      <c r="AQ27" s="199">
        <f t="shared" si="7"/>
        <v>13038</v>
      </c>
      <c r="AR27" s="199">
        <f t="shared" si="7"/>
        <v>12054</v>
      </c>
      <c r="AS27" s="199">
        <f t="shared" si="7"/>
        <v>10086</v>
      </c>
      <c r="AT27" s="199">
        <f t="shared" si="7"/>
        <v>8446</v>
      </c>
      <c r="AU27" s="199">
        <f t="shared" si="7"/>
        <v>9430</v>
      </c>
      <c r="AV27" s="199">
        <f t="shared" si="7"/>
        <v>8446</v>
      </c>
      <c r="AW27" s="199">
        <f t="shared" si="7"/>
        <v>8446</v>
      </c>
      <c r="AX27" s="199">
        <f t="shared" si="7"/>
        <v>8446</v>
      </c>
      <c r="AY27" s="199">
        <f t="shared" si="7"/>
        <v>7872</v>
      </c>
      <c r="AZ27" s="199">
        <f t="shared" si="7"/>
        <v>8446</v>
      </c>
      <c r="BA27" s="199">
        <f t="shared" si="7"/>
        <v>7872</v>
      </c>
      <c r="BB27" s="199">
        <f t="shared" si="7"/>
        <v>8446</v>
      </c>
      <c r="BC27" s="199">
        <f t="shared" si="7"/>
        <v>7872</v>
      </c>
      <c r="BD27" s="199">
        <f t="shared" si="7"/>
        <v>7298</v>
      </c>
      <c r="BE27" s="199">
        <f t="shared" si="7"/>
        <v>7872</v>
      </c>
      <c r="BF27" s="199">
        <f t="shared" si="7"/>
        <v>7298</v>
      </c>
      <c r="BG27" s="199">
        <f t="shared" si="7"/>
        <v>7872</v>
      </c>
      <c r="BH27" s="199">
        <f t="shared" si="7"/>
        <v>7298</v>
      </c>
      <c r="BI27" s="199">
        <f t="shared" si="7"/>
        <v>7872</v>
      </c>
      <c r="BJ27" s="199">
        <f t="shared" si="7"/>
        <v>7298</v>
      </c>
      <c r="BK27" s="199">
        <f t="shared" si="7"/>
        <v>7872</v>
      </c>
      <c r="BL27" s="199">
        <f t="shared" si="7"/>
        <v>7298</v>
      </c>
      <c r="BM27" s="199">
        <f t="shared" si="7"/>
        <v>7872</v>
      </c>
      <c r="BN27" s="199">
        <f t="shared" si="7"/>
        <v>8610</v>
      </c>
      <c r="BO27" s="199">
        <f t="shared" ref="BO27:BR27" si="8">ROUND(BO7*0.82,)</f>
        <v>7872</v>
      </c>
      <c r="BP27" s="199">
        <f t="shared" si="8"/>
        <v>9020</v>
      </c>
      <c r="BQ27" s="199">
        <f t="shared" si="8"/>
        <v>10332</v>
      </c>
      <c r="BR27" s="199">
        <f t="shared" si="8"/>
        <v>9020</v>
      </c>
    </row>
    <row r="28" spans="1:70" s="50" customFormat="1" x14ac:dyDescent="0.2">
      <c r="A28" s="88">
        <v>2</v>
      </c>
      <c r="B28" s="199">
        <f t="shared" ref="B28" si="9">ROUND(B8*0.82,)</f>
        <v>18204</v>
      </c>
      <c r="C28" s="199">
        <f t="shared" ref="C28:BN28" si="10">ROUND(C8*0.82,)</f>
        <v>15252</v>
      </c>
      <c r="D28" s="199">
        <f t="shared" si="10"/>
        <v>14432</v>
      </c>
      <c r="E28" s="199">
        <f t="shared" si="10"/>
        <v>14432</v>
      </c>
      <c r="F28" s="199">
        <f t="shared" si="10"/>
        <v>18204</v>
      </c>
      <c r="G28" s="199">
        <f t="shared" si="10"/>
        <v>18204</v>
      </c>
      <c r="H28" s="199">
        <f t="shared" si="10"/>
        <v>16646</v>
      </c>
      <c r="I28" s="199">
        <f t="shared" si="10"/>
        <v>18204</v>
      </c>
      <c r="J28" s="199">
        <f t="shared" si="10"/>
        <v>16646</v>
      </c>
      <c r="K28" s="199">
        <f t="shared" si="10"/>
        <v>16646</v>
      </c>
      <c r="L28" s="199">
        <f t="shared" si="10"/>
        <v>15252</v>
      </c>
      <c r="M28" s="199">
        <f t="shared" si="10"/>
        <v>16646</v>
      </c>
      <c r="N28" s="199">
        <f t="shared" si="10"/>
        <v>16646</v>
      </c>
      <c r="O28" s="199">
        <f t="shared" si="10"/>
        <v>15252</v>
      </c>
      <c r="P28" s="199">
        <f t="shared" si="10"/>
        <v>15252</v>
      </c>
      <c r="Q28" s="199">
        <f t="shared" si="10"/>
        <v>14432</v>
      </c>
      <c r="R28" s="199">
        <f t="shared" si="10"/>
        <v>15252</v>
      </c>
      <c r="S28" s="199">
        <f t="shared" si="10"/>
        <v>19598</v>
      </c>
      <c r="T28" s="199">
        <f t="shared" si="10"/>
        <v>19598</v>
      </c>
      <c r="U28" s="199">
        <f t="shared" si="10"/>
        <v>15252</v>
      </c>
      <c r="V28" s="199">
        <f t="shared" si="10"/>
        <v>14432</v>
      </c>
      <c r="W28" s="199">
        <f t="shared" si="10"/>
        <v>16646</v>
      </c>
      <c r="X28" s="199">
        <f t="shared" si="10"/>
        <v>15252</v>
      </c>
      <c r="Y28" s="199">
        <f t="shared" si="10"/>
        <v>16646</v>
      </c>
      <c r="Z28" s="199">
        <f t="shared" si="10"/>
        <v>15252</v>
      </c>
      <c r="AA28" s="199">
        <f t="shared" si="10"/>
        <v>18204</v>
      </c>
      <c r="AB28" s="199">
        <f t="shared" si="10"/>
        <v>18204</v>
      </c>
      <c r="AC28" s="199">
        <f t="shared" si="10"/>
        <v>19598</v>
      </c>
      <c r="AD28" s="199">
        <f t="shared" si="10"/>
        <v>16646</v>
      </c>
      <c r="AE28" s="199">
        <f t="shared" si="10"/>
        <v>16646</v>
      </c>
      <c r="AF28" s="199">
        <f t="shared" si="10"/>
        <v>16646</v>
      </c>
      <c r="AG28" s="199">
        <f t="shared" si="10"/>
        <v>15252</v>
      </c>
      <c r="AH28" s="199">
        <f t="shared" si="10"/>
        <v>14432</v>
      </c>
      <c r="AI28" s="199">
        <f t="shared" si="10"/>
        <v>13448</v>
      </c>
      <c r="AJ28" s="199">
        <f t="shared" si="10"/>
        <v>13448</v>
      </c>
      <c r="AK28" s="199">
        <f t="shared" si="10"/>
        <v>12464</v>
      </c>
      <c r="AL28" s="199">
        <f t="shared" si="10"/>
        <v>11480</v>
      </c>
      <c r="AM28" s="199">
        <f t="shared" si="10"/>
        <v>12464</v>
      </c>
      <c r="AN28" s="199">
        <f t="shared" si="10"/>
        <v>12464</v>
      </c>
      <c r="AO28" s="199">
        <f t="shared" si="10"/>
        <v>11480</v>
      </c>
      <c r="AP28" s="199">
        <f t="shared" si="10"/>
        <v>14432</v>
      </c>
      <c r="AQ28" s="199">
        <f t="shared" si="10"/>
        <v>14432</v>
      </c>
      <c r="AR28" s="199">
        <f t="shared" si="10"/>
        <v>13448</v>
      </c>
      <c r="AS28" s="199">
        <f t="shared" si="10"/>
        <v>11480</v>
      </c>
      <c r="AT28" s="199">
        <f t="shared" si="10"/>
        <v>9840</v>
      </c>
      <c r="AU28" s="199">
        <f t="shared" si="10"/>
        <v>10824</v>
      </c>
      <c r="AV28" s="199">
        <f t="shared" si="10"/>
        <v>9840</v>
      </c>
      <c r="AW28" s="199">
        <f t="shared" si="10"/>
        <v>9840</v>
      </c>
      <c r="AX28" s="199">
        <f t="shared" si="10"/>
        <v>9840</v>
      </c>
      <c r="AY28" s="199">
        <f t="shared" si="10"/>
        <v>9266</v>
      </c>
      <c r="AZ28" s="199">
        <f t="shared" si="10"/>
        <v>9840</v>
      </c>
      <c r="BA28" s="199">
        <f t="shared" si="10"/>
        <v>9266</v>
      </c>
      <c r="BB28" s="199">
        <f t="shared" si="10"/>
        <v>9840</v>
      </c>
      <c r="BC28" s="199">
        <f t="shared" si="10"/>
        <v>9266</v>
      </c>
      <c r="BD28" s="199">
        <f t="shared" si="10"/>
        <v>8692</v>
      </c>
      <c r="BE28" s="199">
        <f t="shared" si="10"/>
        <v>9266</v>
      </c>
      <c r="BF28" s="199">
        <f t="shared" si="10"/>
        <v>8692</v>
      </c>
      <c r="BG28" s="199">
        <f t="shared" si="10"/>
        <v>9266</v>
      </c>
      <c r="BH28" s="199">
        <f t="shared" si="10"/>
        <v>8692</v>
      </c>
      <c r="BI28" s="199">
        <f t="shared" si="10"/>
        <v>9266</v>
      </c>
      <c r="BJ28" s="199">
        <f t="shared" si="10"/>
        <v>8692</v>
      </c>
      <c r="BK28" s="199">
        <f t="shared" si="10"/>
        <v>9266</v>
      </c>
      <c r="BL28" s="199">
        <f t="shared" si="10"/>
        <v>8692</v>
      </c>
      <c r="BM28" s="199">
        <f t="shared" si="10"/>
        <v>9266</v>
      </c>
      <c r="BN28" s="199">
        <f t="shared" si="10"/>
        <v>10004</v>
      </c>
      <c r="BO28" s="199">
        <f t="shared" ref="BO28:BR28" si="11">ROUND(BO8*0.82,)</f>
        <v>9266</v>
      </c>
      <c r="BP28" s="199">
        <f t="shared" si="11"/>
        <v>10414</v>
      </c>
      <c r="BQ28" s="199">
        <f t="shared" si="11"/>
        <v>11726</v>
      </c>
      <c r="BR28" s="199">
        <f t="shared" si="11"/>
        <v>10414</v>
      </c>
    </row>
    <row r="29" spans="1:70" s="50" customFormat="1" x14ac:dyDescent="0.2">
      <c r="A29" s="42" t="s">
        <v>234</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row>
    <row r="30" spans="1:70" s="50" customFormat="1" x14ac:dyDescent="0.2">
      <c r="A30" s="180">
        <v>1</v>
      </c>
      <c r="B30" s="199">
        <f t="shared" ref="B30" si="12">ROUND(B10*0.82,)</f>
        <v>18450</v>
      </c>
      <c r="C30" s="199">
        <f t="shared" ref="C30:BN30" si="13">ROUND(C10*0.82,)</f>
        <v>15498</v>
      </c>
      <c r="D30" s="199">
        <f t="shared" si="13"/>
        <v>14678</v>
      </c>
      <c r="E30" s="199">
        <f t="shared" si="13"/>
        <v>14678</v>
      </c>
      <c r="F30" s="199">
        <f t="shared" si="13"/>
        <v>18450</v>
      </c>
      <c r="G30" s="199">
        <f t="shared" si="13"/>
        <v>18450</v>
      </c>
      <c r="H30" s="199">
        <f t="shared" si="13"/>
        <v>16892</v>
      </c>
      <c r="I30" s="199">
        <f t="shared" si="13"/>
        <v>18450</v>
      </c>
      <c r="J30" s="199">
        <f t="shared" si="13"/>
        <v>16892</v>
      </c>
      <c r="K30" s="199">
        <f t="shared" si="13"/>
        <v>16892</v>
      </c>
      <c r="L30" s="199">
        <f t="shared" si="13"/>
        <v>15498</v>
      </c>
      <c r="M30" s="199">
        <f t="shared" si="13"/>
        <v>16892</v>
      </c>
      <c r="N30" s="199">
        <f t="shared" si="13"/>
        <v>16892</v>
      </c>
      <c r="O30" s="199">
        <f t="shared" si="13"/>
        <v>15498</v>
      </c>
      <c r="P30" s="199">
        <f t="shared" si="13"/>
        <v>15498</v>
      </c>
      <c r="Q30" s="199">
        <f t="shared" si="13"/>
        <v>14678</v>
      </c>
      <c r="R30" s="199">
        <f t="shared" si="13"/>
        <v>15498</v>
      </c>
      <c r="S30" s="199">
        <f t="shared" si="13"/>
        <v>19844</v>
      </c>
      <c r="T30" s="199">
        <f t="shared" si="13"/>
        <v>19844</v>
      </c>
      <c r="U30" s="199">
        <f t="shared" si="13"/>
        <v>15498</v>
      </c>
      <c r="V30" s="199">
        <f t="shared" si="13"/>
        <v>14678</v>
      </c>
      <c r="W30" s="199">
        <f t="shared" si="13"/>
        <v>16892</v>
      </c>
      <c r="X30" s="199">
        <f t="shared" si="13"/>
        <v>15498</v>
      </c>
      <c r="Y30" s="199">
        <f t="shared" si="13"/>
        <v>16892</v>
      </c>
      <c r="Z30" s="199">
        <f t="shared" si="13"/>
        <v>15498</v>
      </c>
      <c r="AA30" s="199">
        <f t="shared" si="13"/>
        <v>18450</v>
      </c>
      <c r="AB30" s="199">
        <f t="shared" si="13"/>
        <v>18450</v>
      </c>
      <c r="AC30" s="199">
        <f t="shared" si="13"/>
        <v>19844</v>
      </c>
      <c r="AD30" s="199">
        <f t="shared" si="13"/>
        <v>16892</v>
      </c>
      <c r="AE30" s="199">
        <f t="shared" si="13"/>
        <v>16892</v>
      </c>
      <c r="AF30" s="199">
        <f t="shared" si="13"/>
        <v>16892</v>
      </c>
      <c r="AG30" s="199">
        <f t="shared" si="13"/>
        <v>15498</v>
      </c>
      <c r="AH30" s="199">
        <f t="shared" si="13"/>
        <v>14678</v>
      </c>
      <c r="AI30" s="199">
        <f t="shared" si="13"/>
        <v>13694</v>
      </c>
      <c r="AJ30" s="199">
        <f t="shared" si="13"/>
        <v>13694</v>
      </c>
      <c r="AK30" s="199">
        <f t="shared" si="13"/>
        <v>12710</v>
      </c>
      <c r="AL30" s="199">
        <f t="shared" si="13"/>
        <v>11726</v>
      </c>
      <c r="AM30" s="199">
        <f t="shared" si="13"/>
        <v>12710</v>
      </c>
      <c r="AN30" s="199">
        <f t="shared" si="13"/>
        <v>12710</v>
      </c>
      <c r="AO30" s="199">
        <f t="shared" si="13"/>
        <v>11726</v>
      </c>
      <c r="AP30" s="199">
        <f t="shared" si="13"/>
        <v>14678</v>
      </c>
      <c r="AQ30" s="199">
        <f t="shared" si="13"/>
        <v>14678</v>
      </c>
      <c r="AR30" s="199">
        <f t="shared" si="13"/>
        <v>13694</v>
      </c>
      <c r="AS30" s="199">
        <f t="shared" si="13"/>
        <v>11726</v>
      </c>
      <c r="AT30" s="199">
        <f t="shared" si="13"/>
        <v>9266</v>
      </c>
      <c r="AU30" s="199">
        <f t="shared" si="13"/>
        <v>10250</v>
      </c>
      <c r="AV30" s="199">
        <f t="shared" si="13"/>
        <v>9266</v>
      </c>
      <c r="AW30" s="199">
        <f t="shared" si="13"/>
        <v>9266</v>
      </c>
      <c r="AX30" s="199">
        <f t="shared" si="13"/>
        <v>9266</v>
      </c>
      <c r="AY30" s="199">
        <f t="shared" si="13"/>
        <v>8692</v>
      </c>
      <c r="AZ30" s="199">
        <f t="shared" si="13"/>
        <v>9266</v>
      </c>
      <c r="BA30" s="199">
        <f t="shared" si="13"/>
        <v>8692</v>
      </c>
      <c r="BB30" s="199">
        <f t="shared" si="13"/>
        <v>9266</v>
      </c>
      <c r="BC30" s="199">
        <f t="shared" si="13"/>
        <v>8692</v>
      </c>
      <c r="BD30" s="199">
        <f t="shared" si="13"/>
        <v>8118</v>
      </c>
      <c r="BE30" s="199">
        <f t="shared" si="13"/>
        <v>8692</v>
      </c>
      <c r="BF30" s="199">
        <f t="shared" si="13"/>
        <v>8118</v>
      </c>
      <c r="BG30" s="199">
        <f t="shared" si="13"/>
        <v>8692</v>
      </c>
      <c r="BH30" s="199">
        <f t="shared" si="13"/>
        <v>8118</v>
      </c>
      <c r="BI30" s="199">
        <f t="shared" si="13"/>
        <v>8692</v>
      </c>
      <c r="BJ30" s="199">
        <f t="shared" si="13"/>
        <v>8118</v>
      </c>
      <c r="BK30" s="199">
        <f t="shared" si="13"/>
        <v>8692</v>
      </c>
      <c r="BL30" s="199">
        <f t="shared" si="13"/>
        <v>8118</v>
      </c>
      <c r="BM30" s="199">
        <f t="shared" si="13"/>
        <v>8692</v>
      </c>
      <c r="BN30" s="199">
        <f t="shared" si="13"/>
        <v>9430</v>
      </c>
      <c r="BO30" s="199">
        <f t="shared" ref="BO30:BR30" si="14">ROUND(BO10*0.82,)</f>
        <v>8692</v>
      </c>
      <c r="BP30" s="199">
        <f t="shared" si="14"/>
        <v>9840</v>
      </c>
      <c r="BQ30" s="199">
        <f t="shared" si="14"/>
        <v>11152</v>
      </c>
      <c r="BR30" s="199">
        <f t="shared" si="14"/>
        <v>9840</v>
      </c>
    </row>
    <row r="31" spans="1:70" s="50" customFormat="1" x14ac:dyDescent="0.2">
      <c r="A31" s="180">
        <v>2</v>
      </c>
      <c r="B31" s="199">
        <f t="shared" ref="B31" si="15">ROUND(B11*0.82,)</f>
        <v>19844</v>
      </c>
      <c r="C31" s="199">
        <f t="shared" ref="C31:BN31" si="16">ROUND(C11*0.82,)</f>
        <v>16892</v>
      </c>
      <c r="D31" s="199">
        <f t="shared" si="16"/>
        <v>16072</v>
      </c>
      <c r="E31" s="199">
        <f t="shared" si="16"/>
        <v>16072</v>
      </c>
      <c r="F31" s="199">
        <f t="shared" si="16"/>
        <v>19844</v>
      </c>
      <c r="G31" s="199">
        <f t="shared" si="16"/>
        <v>19844</v>
      </c>
      <c r="H31" s="199">
        <f t="shared" si="16"/>
        <v>18286</v>
      </c>
      <c r="I31" s="199">
        <f t="shared" si="16"/>
        <v>19844</v>
      </c>
      <c r="J31" s="199">
        <f t="shared" si="16"/>
        <v>18286</v>
      </c>
      <c r="K31" s="199">
        <f t="shared" si="16"/>
        <v>18286</v>
      </c>
      <c r="L31" s="199">
        <f t="shared" si="16"/>
        <v>16892</v>
      </c>
      <c r="M31" s="199">
        <f t="shared" si="16"/>
        <v>18286</v>
      </c>
      <c r="N31" s="199">
        <f t="shared" si="16"/>
        <v>18286</v>
      </c>
      <c r="O31" s="199">
        <f t="shared" si="16"/>
        <v>16892</v>
      </c>
      <c r="P31" s="199">
        <f t="shared" si="16"/>
        <v>16892</v>
      </c>
      <c r="Q31" s="199">
        <f t="shared" si="16"/>
        <v>16072</v>
      </c>
      <c r="R31" s="199">
        <f t="shared" si="16"/>
        <v>16892</v>
      </c>
      <c r="S31" s="199">
        <f t="shared" si="16"/>
        <v>21238</v>
      </c>
      <c r="T31" s="199">
        <f t="shared" si="16"/>
        <v>21238</v>
      </c>
      <c r="U31" s="199">
        <f t="shared" si="16"/>
        <v>16892</v>
      </c>
      <c r="V31" s="199">
        <f t="shared" si="16"/>
        <v>16072</v>
      </c>
      <c r="W31" s="199">
        <f t="shared" si="16"/>
        <v>18286</v>
      </c>
      <c r="X31" s="199">
        <f t="shared" si="16"/>
        <v>16892</v>
      </c>
      <c r="Y31" s="199">
        <f t="shared" si="16"/>
        <v>18286</v>
      </c>
      <c r="Z31" s="199">
        <f t="shared" si="16"/>
        <v>16892</v>
      </c>
      <c r="AA31" s="199">
        <f t="shared" si="16"/>
        <v>19844</v>
      </c>
      <c r="AB31" s="199">
        <f t="shared" si="16"/>
        <v>19844</v>
      </c>
      <c r="AC31" s="199">
        <f t="shared" si="16"/>
        <v>21238</v>
      </c>
      <c r="AD31" s="199">
        <f t="shared" si="16"/>
        <v>18286</v>
      </c>
      <c r="AE31" s="199">
        <f t="shared" si="16"/>
        <v>18286</v>
      </c>
      <c r="AF31" s="199">
        <f t="shared" si="16"/>
        <v>18286</v>
      </c>
      <c r="AG31" s="199">
        <f t="shared" si="16"/>
        <v>16892</v>
      </c>
      <c r="AH31" s="199">
        <f t="shared" si="16"/>
        <v>16072</v>
      </c>
      <c r="AI31" s="199">
        <f t="shared" si="16"/>
        <v>15088</v>
      </c>
      <c r="AJ31" s="199">
        <f t="shared" si="16"/>
        <v>15088</v>
      </c>
      <c r="AK31" s="199">
        <f t="shared" si="16"/>
        <v>14104</v>
      </c>
      <c r="AL31" s="199">
        <f t="shared" si="16"/>
        <v>13120</v>
      </c>
      <c r="AM31" s="199">
        <f t="shared" si="16"/>
        <v>14104</v>
      </c>
      <c r="AN31" s="199">
        <f t="shared" si="16"/>
        <v>14104</v>
      </c>
      <c r="AO31" s="199">
        <f t="shared" si="16"/>
        <v>13120</v>
      </c>
      <c r="AP31" s="199">
        <f t="shared" si="16"/>
        <v>16072</v>
      </c>
      <c r="AQ31" s="199">
        <f t="shared" si="16"/>
        <v>16072</v>
      </c>
      <c r="AR31" s="199">
        <f t="shared" si="16"/>
        <v>15088</v>
      </c>
      <c r="AS31" s="199">
        <f t="shared" si="16"/>
        <v>13120</v>
      </c>
      <c r="AT31" s="199">
        <f t="shared" si="16"/>
        <v>10660</v>
      </c>
      <c r="AU31" s="199">
        <f t="shared" si="16"/>
        <v>11644</v>
      </c>
      <c r="AV31" s="199">
        <f t="shared" si="16"/>
        <v>10660</v>
      </c>
      <c r="AW31" s="199">
        <f t="shared" si="16"/>
        <v>10660</v>
      </c>
      <c r="AX31" s="199">
        <f t="shared" si="16"/>
        <v>10660</v>
      </c>
      <c r="AY31" s="199">
        <f t="shared" si="16"/>
        <v>10086</v>
      </c>
      <c r="AZ31" s="199">
        <f t="shared" si="16"/>
        <v>10660</v>
      </c>
      <c r="BA31" s="199">
        <f t="shared" si="16"/>
        <v>10086</v>
      </c>
      <c r="BB31" s="199">
        <f t="shared" si="16"/>
        <v>10660</v>
      </c>
      <c r="BC31" s="199">
        <f t="shared" si="16"/>
        <v>10086</v>
      </c>
      <c r="BD31" s="199">
        <f t="shared" si="16"/>
        <v>9512</v>
      </c>
      <c r="BE31" s="199">
        <f t="shared" si="16"/>
        <v>10086</v>
      </c>
      <c r="BF31" s="199">
        <f t="shared" si="16"/>
        <v>9512</v>
      </c>
      <c r="BG31" s="199">
        <f t="shared" si="16"/>
        <v>10086</v>
      </c>
      <c r="BH31" s="199">
        <f t="shared" si="16"/>
        <v>9512</v>
      </c>
      <c r="BI31" s="199">
        <f t="shared" si="16"/>
        <v>10086</v>
      </c>
      <c r="BJ31" s="199">
        <f t="shared" si="16"/>
        <v>9512</v>
      </c>
      <c r="BK31" s="199">
        <f t="shared" si="16"/>
        <v>10086</v>
      </c>
      <c r="BL31" s="199">
        <f t="shared" si="16"/>
        <v>9512</v>
      </c>
      <c r="BM31" s="199">
        <f t="shared" si="16"/>
        <v>10086</v>
      </c>
      <c r="BN31" s="199">
        <f t="shared" si="16"/>
        <v>10824</v>
      </c>
      <c r="BO31" s="199">
        <f t="shared" ref="BO31:BR31" si="17">ROUND(BO11*0.82,)</f>
        <v>10086</v>
      </c>
      <c r="BP31" s="199">
        <f t="shared" si="17"/>
        <v>11234</v>
      </c>
      <c r="BQ31" s="199">
        <f t="shared" si="17"/>
        <v>12546</v>
      </c>
      <c r="BR31" s="199">
        <f t="shared" si="17"/>
        <v>11234</v>
      </c>
    </row>
    <row r="32" spans="1:70" s="50" customFormat="1" x14ac:dyDescent="0.2">
      <c r="A32" s="42" t="s">
        <v>84</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1:70" s="50" customFormat="1" x14ac:dyDescent="0.2">
      <c r="A33" s="88">
        <f>A27</f>
        <v>1</v>
      </c>
      <c r="B33" s="199">
        <f t="shared" ref="B33" si="18">ROUND(B13*0.82,)</f>
        <v>19270</v>
      </c>
      <c r="C33" s="199">
        <f t="shared" ref="C33:BN33" si="19">ROUND(C13*0.82,)</f>
        <v>16318</v>
      </c>
      <c r="D33" s="199">
        <f t="shared" si="19"/>
        <v>15498</v>
      </c>
      <c r="E33" s="199">
        <f t="shared" si="19"/>
        <v>15498</v>
      </c>
      <c r="F33" s="199">
        <f t="shared" si="19"/>
        <v>19270</v>
      </c>
      <c r="G33" s="199">
        <f t="shared" si="19"/>
        <v>19270</v>
      </c>
      <c r="H33" s="199">
        <f t="shared" si="19"/>
        <v>17712</v>
      </c>
      <c r="I33" s="199">
        <f t="shared" si="19"/>
        <v>19270</v>
      </c>
      <c r="J33" s="199">
        <f t="shared" si="19"/>
        <v>17712</v>
      </c>
      <c r="K33" s="199">
        <f t="shared" si="19"/>
        <v>17712</v>
      </c>
      <c r="L33" s="199">
        <f t="shared" si="19"/>
        <v>16318</v>
      </c>
      <c r="M33" s="199">
        <f t="shared" si="19"/>
        <v>17712</v>
      </c>
      <c r="N33" s="199">
        <f t="shared" si="19"/>
        <v>17712</v>
      </c>
      <c r="O33" s="199">
        <f t="shared" si="19"/>
        <v>16318</v>
      </c>
      <c r="P33" s="199">
        <f t="shared" si="19"/>
        <v>16318</v>
      </c>
      <c r="Q33" s="199">
        <f t="shared" si="19"/>
        <v>15498</v>
      </c>
      <c r="R33" s="199">
        <f t="shared" si="19"/>
        <v>16318</v>
      </c>
      <c r="S33" s="199">
        <f t="shared" si="19"/>
        <v>20664</v>
      </c>
      <c r="T33" s="199">
        <f t="shared" si="19"/>
        <v>20664</v>
      </c>
      <c r="U33" s="199">
        <f t="shared" si="19"/>
        <v>16318</v>
      </c>
      <c r="V33" s="199">
        <f t="shared" si="19"/>
        <v>15498</v>
      </c>
      <c r="W33" s="199">
        <f t="shared" si="19"/>
        <v>17712</v>
      </c>
      <c r="X33" s="199">
        <f t="shared" si="19"/>
        <v>16318</v>
      </c>
      <c r="Y33" s="199">
        <f t="shared" si="19"/>
        <v>17712</v>
      </c>
      <c r="Z33" s="199">
        <f t="shared" si="19"/>
        <v>16318</v>
      </c>
      <c r="AA33" s="199">
        <f t="shared" si="19"/>
        <v>19270</v>
      </c>
      <c r="AB33" s="199">
        <f t="shared" si="19"/>
        <v>19270</v>
      </c>
      <c r="AC33" s="199">
        <f t="shared" si="19"/>
        <v>20664</v>
      </c>
      <c r="AD33" s="199">
        <f t="shared" si="19"/>
        <v>17712</v>
      </c>
      <c r="AE33" s="199">
        <f t="shared" si="19"/>
        <v>17712</v>
      </c>
      <c r="AF33" s="199">
        <f t="shared" si="19"/>
        <v>17712</v>
      </c>
      <c r="AG33" s="199">
        <f t="shared" si="19"/>
        <v>16318</v>
      </c>
      <c r="AH33" s="199">
        <f t="shared" si="19"/>
        <v>15498</v>
      </c>
      <c r="AI33" s="199">
        <f t="shared" si="19"/>
        <v>14514</v>
      </c>
      <c r="AJ33" s="199">
        <f t="shared" si="19"/>
        <v>14514</v>
      </c>
      <c r="AK33" s="199">
        <f t="shared" si="19"/>
        <v>13530</v>
      </c>
      <c r="AL33" s="199">
        <f t="shared" si="19"/>
        <v>12546</v>
      </c>
      <c r="AM33" s="199">
        <f t="shared" si="19"/>
        <v>13530</v>
      </c>
      <c r="AN33" s="199">
        <f t="shared" si="19"/>
        <v>13530</v>
      </c>
      <c r="AO33" s="199">
        <f t="shared" si="19"/>
        <v>12546</v>
      </c>
      <c r="AP33" s="199">
        <f t="shared" si="19"/>
        <v>15498</v>
      </c>
      <c r="AQ33" s="199">
        <f t="shared" si="19"/>
        <v>15498</v>
      </c>
      <c r="AR33" s="199">
        <f t="shared" si="19"/>
        <v>14514</v>
      </c>
      <c r="AS33" s="199">
        <f t="shared" si="19"/>
        <v>12546</v>
      </c>
      <c r="AT33" s="199">
        <f t="shared" si="19"/>
        <v>10086</v>
      </c>
      <c r="AU33" s="199">
        <f t="shared" si="19"/>
        <v>11070</v>
      </c>
      <c r="AV33" s="199">
        <f t="shared" si="19"/>
        <v>10086</v>
      </c>
      <c r="AW33" s="199">
        <f t="shared" si="19"/>
        <v>10086</v>
      </c>
      <c r="AX33" s="199">
        <f t="shared" si="19"/>
        <v>10086</v>
      </c>
      <c r="AY33" s="199">
        <f t="shared" si="19"/>
        <v>9512</v>
      </c>
      <c r="AZ33" s="199">
        <f t="shared" si="19"/>
        <v>10086</v>
      </c>
      <c r="BA33" s="199">
        <f t="shared" si="19"/>
        <v>9512</v>
      </c>
      <c r="BB33" s="199">
        <f t="shared" si="19"/>
        <v>10086</v>
      </c>
      <c r="BC33" s="199">
        <f t="shared" si="19"/>
        <v>9512</v>
      </c>
      <c r="BD33" s="199">
        <f t="shared" si="19"/>
        <v>8938</v>
      </c>
      <c r="BE33" s="199">
        <f t="shared" si="19"/>
        <v>9512</v>
      </c>
      <c r="BF33" s="199">
        <f t="shared" si="19"/>
        <v>8938</v>
      </c>
      <c r="BG33" s="199">
        <f t="shared" si="19"/>
        <v>9512</v>
      </c>
      <c r="BH33" s="199">
        <f t="shared" si="19"/>
        <v>8938</v>
      </c>
      <c r="BI33" s="199">
        <f t="shared" si="19"/>
        <v>9512</v>
      </c>
      <c r="BJ33" s="199">
        <f t="shared" si="19"/>
        <v>8938</v>
      </c>
      <c r="BK33" s="199">
        <f t="shared" si="19"/>
        <v>9512</v>
      </c>
      <c r="BL33" s="199">
        <f t="shared" si="19"/>
        <v>8938</v>
      </c>
      <c r="BM33" s="199">
        <f t="shared" si="19"/>
        <v>9512</v>
      </c>
      <c r="BN33" s="199">
        <f t="shared" si="19"/>
        <v>10250</v>
      </c>
      <c r="BO33" s="199">
        <f t="shared" ref="BO33:BR33" si="20">ROUND(BO13*0.82,)</f>
        <v>9512</v>
      </c>
      <c r="BP33" s="199">
        <f t="shared" si="20"/>
        <v>10660</v>
      </c>
      <c r="BQ33" s="199">
        <f t="shared" si="20"/>
        <v>11972</v>
      </c>
      <c r="BR33" s="199">
        <f t="shared" si="20"/>
        <v>10660</v>
      </c>
    </row>
    <row r="34" spans="1:70" s="50" customFormat="1" x14ac:dyDescent="0.2">
      <c r="A34" s="88">
        <f>A28</f>
        <v>2</v>
      </c>
      <c r="B34" s="199">
        <f t="shared" ref="B34" si="21">ROUND(B14*0.82,)</f>
        <v>20664</v>
      </c>
      <c r="C34" s="199">
        <f t="shared" ref="C34:BN34" si="22">ROUND(C14*0.82,)</f>
        <v>17712</v>
      </c>
      <c r="D34" s="199">
        <f t="shared" si="22"/>
        <v>16892</v>
      </c>
      <c r="E34" s="199">
        <f t="shared" si="22"/>
        <v>16892</v>
      </c>
      <c r="F34" s="199">
        <f t="shared" si="22"/>
        <v>20664</v>
      </c>
      <c r="G34" s="199">
        <f t="shared" si="22"/>
        <v>20664</v>
      </c>
      <c r="H34" s="199">
        <f t="shared" si="22"/>
        <v>19106</v>
      </c>
      <c r="I34" s="199">
        <f t="shared" si="22"/>
        <v>20664</v>
      </c>
      <c r="J34" s="199">
        <f t="shared" si="22"/>
        <v>19106</v>
      </c>
      <c r="K34" s="199">
        <f t="shared" si="22"/>
        <v>19106</v>
      </c>
      <c r="L34" s="199">
        <f t="shared" si="22"/>
        <v>17712</v>
      </c>
      <c r="M34" s="199">
        <f t="shared" si="22"/>
        <v>19106</v>
      </c>
      <c r="N34" s="199">
        <f t="shared" si="22"/>
        <v>19106</v>
      </c>
      <c r="O34" s="199">
        <f t="shared" si="22"/>
        <v>17712</v>
      </c>
      <c r="P34" s="199">
        <f t="shared" si="22"/>
        <v>17712</v>
      </c>
      <c r="Q34" s="199">
        <f t="shared" si="22"/>
        <v>16892</v>
      </c>
      <c r="R34" s="199">
        <f t="shared" si="22"/>
        <v>17712</v>
      </c>
      <c r="S34" s="199">
        <f t="shared" si="22"/>
        <v>22058</v>
      </c>
      <c r="T34" s="199">
        <f t="shared" si="22"/>
        <v>22058</v>
      </c>
      <c r="U34" s="199">
        <f t="shared" si="22"/>
        <v>17712</v>
      </c>
      <c r="V34" s="199">
        <f t="shared" si="22"/>
        <v>16892</v>
      </c>
      <c r="W34" s="199">
        <f t="shared" si="22"/>
        <v>19106</v>
      </c>
      <c r="X34" s="199">
        <f t="shared" si="22"/>
        <v>17712</v>
      </c>
      <c r="Y34" s="199">
        <f t="shared" si="22"/>
        <v>19106</v>
      </c>
      <c r="Z34" s="199">
        <f t="shared" si="22"/>
        <v>17712</v>
      </c>
      <c r="AA34" s="199">
        <f t="shared" si="22"/>
        <v>20664</v>
      </c>
      <c r="AB34" s="199">
        <f t="shared" si="22"/>
        <v>20664</v>
      </c>
      <c r="AC34" s="199">
        <f t="shared" si="22"/>
        <v>22058</v>
      </c>
      <c r="AD34" s="199">
        <f t="shared" si="22"/>
        <v>19106</v>
      </c>
      <c r="AE34" s="199">
        <f t="shared" si="22"/>
        <v>19106</v>
      </c>
      <c r="AF34" s="199">
        <f t="shared" si="22"/>
        <v>19106</v>
      </c>
      <c r="AG34" s="199">
        <f t="shared" si="22"/>
        <v>17712</v>
      </c>
      <c r="AH34" s="199">
        <f t="shared" si="22"/>
        <v>16892</v>
      </c>
      <c r="AI34" s="199">
        <f t="shared" si="22"/>
        <v>15908</v>
      </c>
      <c r="AJ34" s="199">
        <f t="shared" si="22"/>
        <v>15908</v>
      </c>
      <c r="AK34" s="199">
        <f t="shared" si="22"/>
        <v>14924</v>
      </c>
      <c r="AL34" s="199">
        <f t="shared" si="22"/>
        <v>13940</v>
      </c>
      <c r="AM34" s="199">
        <f t="shared" si="22"/>
        <v>14924</v>
      </c>
      <c r="AN34" s="199">
        <f t="shared" si="22"/>
        <v>14924</v>
      </c>
      <c r="AO34" s="199">
        <f t="shared" si="22"/>
        <v>13940</v>
      </c>
      <c r="AP34" s="199">
        <f t="shared" si="22"/>
        <v>16892</v>
      </c>
      <c r="AQ34" s="199">
        <f t="shared" si="22"/>
        <v>16892</v>
      </c>
      <c r="AR34" s="199">
        <f t="shared" si="22"/>
        <v>15908</v>
      </c>
      <c r="AS34" s="199">
        <f t="shared" si="22"/>
        <v>13940</v>
      </c>
      <c r="AT34" s="199">
        <f t="shared" si="22"/>
        <v>11480</v>
      </c>
      <c r="AU34" s="199">
        <f t="shared" si="22"/>
        <v>12464</v>
      </c>
      <c r="AV34" s="199">
        <f t="shared" si="22"/>
        <v>11480</v>
      </c>
      <c r="AW34" s="199">
        <f t="shared" si="22"/>
        <v>11480</v>
      </c>
      <c r="AX34" s="199">
        <f t="shared" si="22"/>
        <v>11480</v>
      </c>
      <c r="AY34" s="199">
        <f t="shared" si="22"/>
        <v>10906</v>
      </c>
      <c r="AZ34" s="199">
        <f t="shared" si="22"/>
        <v>11480</v>
      </c>
      <c r="BA34" s="199">
        <f t="shared" si="22"/>
        <v>10906</v>
      </c>
      <c r="BB34" s="199">
        <f t="shared" si="22"/>
        <v>11480</v>
      </c>
      <c r="BC34" s="199">
        <f t="shared" si="22"/>
        <v>10906</v>
      </c>
      <c r="BD34" s="199">
        <f t="shared" si="22"/>
        <v>10332</v>
      </c>
      <c r="BE34" s="199">
        <f t="shared" si="22"/>
        <v>10906</v>
      </c>
      <c r="BF34" s="199">
        <f t="shared" si="22"/>
        <v>10332</v>
      </c>
      <c r="BG34" s="199">
        <f t="shared" si="22"/>
        <v>10906</v>
      </c>
      <c r="BH34" s="199">
        <f t="shared" si="22"/>
        <v>10332</v>
      </c>
      <c r="BI34" s="199">
        <f t="shared" si="22"/>
        <v>10906</v>
      </c>
      <c r="BJ34" s="199">
        <f t="shared" si="22"/>
        <v>10332</v>
      </c>
      <c r="BK34" s="199">
        <f t="shared" si="22"/>
        <v>10906</v>
      </c>
      <c r="BL34" s="199">
        <f t="shared" si="22"/>
        <v>10332</v>
      </c>
      <c r="BM34" s="199">
        <f t="shared" si="22"/>
        <v>10906</v>
      </c>
      <c r="BN34" s="199">
        <f t="shared" si="22"/>
        <v>11644</v>
      </c>
      <c r="BO34" s="199">
        <f t="shared" ref="BO34:BR34" si="23">ROUND(BO14*0.82,)</f>
        <v>10906</v>
      </c>
      <c r="BP34" s="199">
        <f t="shared" si="23"/>
        <v>12054</v>
      </c>
      <c r="BQ34" s="199">
        <f t="shared" si="23"/>
        <v>13366</v>
      </c>
      <c r="BR34" s="199">
        <f t="shared" si="23"/>
        <v>12054</v>
      </c>
    </row>
    <row r="35" spans="1:70" s="50" customFormat="1" x14ac:dyDescent="0.2">
      <c r="A35" s="42" t="s">
        <v>85</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row>
    <row r="36" spans="1:70" s="50" customFormat="1" x14ac:dyDescent="0.2">
      <c r="A36" s="88">
        <f>A27</f>
        <v>1</v>
      </c>
      <c r="B36" s="199">
        <f t="shared" ref="B36" si="24">ROUND(B16*0.82,)</f>
        <v>20664</v>
      </c>
      <c r="C36" s="199">
        <f t="shared" ref="C36:BN36" si="25">ROUND(C16*0.82,)</f>
        <v>17712</v>
      </c>
      <c r="D36" s="199">
        <f t="shared" si="25"/>
        <v>16892</v>
      </c>
      <c r="E36" s="199">
        <f t="shared" si="25"/>
        <v>16892</v>
      </c>
      <c r="F36" s="199">
        <f t="shared" si="25"/>
        <v>20664</v>
      </c>
      <c r="G36" s="199">
        <f t="shared" si="25"/>
        <v>20664</v>
      </c>
      <c r="H36" s="199">
        <f t="shared" si="25"/>
        <v>19106</v>
      </c>
      <c r="I36" s="199">
        <f t="shared" si="25"/>
        <v>20664</v>
      </c>
      <c r="J36" s="199">
        <f t="shared" si="25"/>
        <v>19106</v>
      </c>
      <c r="K36" s="199">
        <f t="shared" si="25"/>
        <v>19106</v>
      </c>
      <c r="L36" s="199">
        <f t="shared" si="25"/>
        <v>17712</v>
      </c>
      <c r="M36" s="199">
        <f t="shared" si="25"/>
        <v>19106</v>
      </c>
      <c r="N36" s="199">
        <f t="shared" si="25"/>
        <v>19106</v>
      </c>
      <c r="O36" s="199">
        <f t="shared" si="25"/>
        <v>17712</v>
      </c>
      <c r="P36" s="199">
        <f t="shared" si="25"/>
        <v>17712</v>
      </c>
      <c r="Q36" s="199">
        <f t="shared" si="25"/>
        <v>16892</v>
      </c>
      <c r="R36" s="199">
        <f t="shared" si="25"/>
        <v>17712</v>
      </c>
      <c r="S36" s="199">
        <f t="shared" si="25"/>
        <v>22058</v>
      </c>
      <c r="T36" s="199">
        <f t="shared" si="25"/>
        <v>22058</v>
      </c>
      <c r="U36" s="199">
        <f t="shared" si="25"/>
        <v>17712</v>
      </c>
      <c r="V36" s="199">
        <f t="shared" si="25"/>
        <v>16892</v>
      </c>
      <c r="W36" s="199">
        <f t="shared" si="25"/>
        <v>19106</v>
      </c>
      <c r="X36" s="199">
        <f t="shared" si="25"/>
        <v>17712</v>
      </c>
      <c r="Y36" s="199">
        <f t="shared" si="25"/>
        <v>19106</v>
      </c>
      <c r="Z36" s="199">
        <f t="shared" si="25"/>
        <v>17712</v>
      </c>
      <c r="AA36" s="199">
        <f t="shared" si="25"/>
        <v>20664</v>
      </c>
      <c r="AB36" s="199">
        <f t="shared" si="25"/>
        <v>20664</v>
      </c>
      <c r="AC36" s="199">
        <f t="shared" si="25"/>
        <v>22058</v>
      </c>
      <c r="AD36" s="199">
        <f t="shared" si="25"/>
        <v>19106</v>
      </c>
      <c r="AE36" s="199">
        <f t="shared" si="25"/>
        <v>19106</v>
      </c>
      <c r="AF36" s="199">
        <f t="shared" si="25"/>
        <v>19106</v>
      </c>
      <c r="AG36" s="199">
        <f t="shared" si="25"/>
        <v>17712</v>
      </c>
      <c r="AH36" s="199">
        <f t="shared" si="25"/>
        <v>16892</v>
      </c>
      <c r="AI36" s="199">
        <f t="shared" si="25"/>
        <v>15908</v>
      </c>
      <c r="AJ36" s="199">
        <f t="shared" si="25"/>
        <v>15908</v>
      </c>
      <c r="AK36" s="199">
        <f t="shared" si="25"/>
        <v>14924</v>
      </c>
      <c r="AL36" s="199">
        <f t="shared" si="25"/>
        <v>13940</v>
      </c>
      <c r="AM36" s="199">
        <f t="shared" si="25"/>
        <v>14924</v>
      </c>
      <c r="AN36" s="199">
        <f t="shared" si="25"/>
        <v>14924</v>
      </c>
      <c r="AO36" s="199">
        <f t="shared" si="25"/>
        <v>13940</v>
      </c>
      <c r="AP36" s="199">
        <f t="shared" si="25"/>
        <v>16892</v>
      </c>
      <c r="AQ36" s="199">
        <f t="shared" si="25"/>
        <v>16892</v>
      </c>
      <c r="AR36" s="199">
        <f t="shared" si="25"/>
        <v>15908</v>
      </c>
      <c r="AS36" s="199">
        <f t="shared" si="25"/>
        <v>13940</v>
      </c>
      <c r="AT36" s="199">
        <f t="shared" si="25"/>
        <v>11480</v>
      </c>
      <c r="AU36" s="199">
        <f t="shared" si="25"/>
        <v>12464</v>
      </c>
      <c r="AV36" s="199">
        <f t="shared" si="25"/>
        <v>11480</v>
      </c>
      <c r="AW36" s="199">
        <f t="shared" si="25"/>
        <v>11480</v>
      </c>
      <c r="AX36" s="199">
        <f t="shared" si="25"/>
        <v>11480</v>
      </c>
      <c r="AY36" s="199">
        <f t="shared" si="25"/>
        <v>10906</v>
      </c>
      <c r="AZ36" s="199">
        <f t="shared" si="25"/>
        <v>11480</v>
      </c>
      <c r="BA36" s="199">
        <f t="shared" si="25"/>
        <v>10906</v>
      </c>
      <c r="BB36" s="199">
        <f t="shared" si="25"/>
        <v>11480</v>
      </c>
      <c r="BC36" s="199">
        <f t="shared" si="25"/>
        <v>10906</v>
      </c>
      <c r="BD36" s="199">
        <f t="shared" si="25"/>
        <v>10332</v>
      </c>
      <c r="BE36" s="199">
        <f t="shared" si="25"/>
        <v>10906</v>
      </c>
      <c r="BF36" s="199">
        <f t="shared" si="25"/>
        <v>10332</v>
      </c>
      <c r="BG36" s="199">
        <f t="shared" si="25"/>
        <v>10906</v>
      </c>
      <c r="BH36" s="199">
        <f t="shared" si="25"/>
        <v>10332</v>
      </c>
      <c r="BI36" s="199">
        <f t="shared" si="25"/>
        <v>10906</v>
      </c>
      <c r="BJ36" s="199">
        <f t="shared" si="25"/>
        <v>10332</v>
      </c>
      <c r="BK36" s="199">
        <f t="shared" si="25"/>
        <v>10906</v>
      </c>
      <c r="BL36" s="199">
        <f t="shared" si="25"/>
        <v>10332</v>
      </c>
      <c r="BM36" s="199">
        <f t="shared" si="25"/>
        <v>10906</v>
      </c>
      <c r="BN36" s="199">
        <f t="shared" si="25"/>
        <v>11644</v>
      </c>
      <c r="BO36" s="199">
        <f t="shared" ref="BO36:BR36" si="26">ROUND(BO16*0.82,)</f>
        <v>10906</v>
      </c>
      <c r="BP36" s="199">
        <f t="shared" si="26"/>
        <v>12054</v>
      </c>
      <c r="BQ36" s="199">
        <f t="shared" si="26"/>
        <v>13366</v>
      </c>
      <c r="BR36" s="199">
        <f t="shared" si="26"/>
        <v>12054</v>
      </c>
    </row>
    <row r="37" spans="1:70" s="50" customFormat="1" x14ac:dyDescent="0.2">
      <c r="A37" s="88">
        <f>A28</f>
        <v>2</v>
      </c>
      <c r="B37" s="199">
        <f t="shared" ref="B37" si="27">ROUND(B17*0.82,)</f>
        <v>22058</v>
      </c>
      <c r="C37" s="199">
        <f t="shared" ref="C37:BN37" si="28">ROUND(C17*0.82,)</f>
        <v>19106</v>
      </c>
      <c r="D37" s="199">
        <f t="shared" si="28"/>
        <v>18286</v>
      </c>
      <c r="E37" s="199">
        <f t="shared" si="28"/>
        <v>18286</v>
      </c>
      <c r="F37" s="199">
        <f t="shared" si="28"/>
        <v>22058</v>
      </c>
      <c r="G37" s="199">
        <f t="shared" si="28"/>
        <v>22058</v>
      </c>
      <c r="H37" s="199">
        <f t="shared" si="28"/>
        <v>20500</v>
      </c>
      <c r="I37" s="199">
        <f t="shared" si="28"/>
        <v>22058</v>
      </c>
      <c r="J37" s="199">
        <f t="shared" si="28"/>
        <v>20500</v>
      </c>
      <c r="K37" s="199">
        <f t="shared" si="28"/>
        <v>20500</v>
      </c>
      <c r="L37" s="199">
        <f t="shared" si="28"/>
        <v>19106</v>
      </c>
      <c r="M37" s="199">
        <f t="shared" si="28"/>
        <v>20500</v>
      </c>
      <c r="N37" s="199">
        <f t="shared" si="28"/>
        <v>20500</v>
      </c>
      <c r="O37" s="199">
        <f t="shared" si="28"/>
        <v>19106</v>
      </c>
      <c r="P37" s="199">
        <f t="shared" si="28"/>
        <v>19106</v>
      </c>
      <c r="Q37" s="199">
        <f t="shared" si="28"/>
        <v>18286</v>
      </c>
      <c r="R37" s="199">
        <f t="shared" si="28"/>
        <v>19106</v>
      </c>
      <c r="S37" s="199">
        <f t="shared" si="28"/>
        <v>23452</v>
      </c>
      <c r="T37" s="199">
        <f t="shared" si="28"/>
        <v>23452</v>
      </c>
      <c r="U37" s="199">
        <f t="shared" si="28"/>
        <v>19106</v>
      </c>
      <c r="V37" s="199">
        <f t="shared" si="28"/>
        <v>18286</v>
      </c>
      <c r="W37" s="199">
        <f t="shared" si="28"/>
        <v>20500</v>
      </c>
      <c r="X37" s="199">
        <f t="shared" si="28"/>
        <v>19106</v>
      </c>
      <c r="Y37" s="199">
        <f t="shared" si="28"/>
        <v>20500</v>
      </c>
      <c r="Z37" s="199">
        <f t="shared" si="28"/>
        <v>19106</v>
      </c>
      <c r="AA37" s="199">
        <f t="shared" si="28"/>
        <v>22058</v>
      </c>
      <c r="AB37" s="199">
        <f t="shared" si="28"/>
        <v>22058</v>
      </c>
      <c r="AC37" s="199">
        <f t="shared" si="28"/>
        <v>23452</v>
      </c>
      <c r="AD37" s="199">
        <f t="shared" si="28"/>
        <v>20500</v>
      </c>
      <c r="AE37" s="199">
        <f t="shared" si="28"/>
        <v>20500</v>
      </c>
      <c r="AF37" s="199">
        <f t="shared" si="28"/>
        <v>20500</v>
      </c>
      <c r="AG37" s="199">
        <f t="shared" si="28"/>
        <v>19106</v>
      </c>
      <c r="AH37" s="199">
        <f t="shared" si="28"/>
        <v>18286</v>
      </c>
      <c r="AI37" s="199">
        <f t="shared" si="28"/>
        <v>17302</v>
      </c>
      <c r="AJ37" s="199">
        <f t="shared" si="28"/>
        <v>17302</v>
      </c>
      <c r="AK37" s="199">
        <f t="shared" si="28"/>
        <v>16318</v>
      </c>
      <c r="AL37" s="199">
        <f t="shared" si="28"/>
        <v>15334</v>
      </c>
      <c r="AM37" s="199">
        <f t="shared" si="28"/>
        <v>16318</v>
      </c>
      <c r="AN37" s="199">
        <f t="shared" si="28"/>
        <v>16318</v>
      </c>
      <c r="AO37" s="199">
        <f t="shared" si="28"/>
        <v>15334</v>
      </c>
      <c r="AP37" s="199">
        <f t="shared" si="28"/>
        <v>18286</v>
      </c>
      <c r="AQ37" s="199">
        <f t="shared" si="28"/>
        <v>18286</v>
      </c>
      <c r="AR37" s="199">
        <f t="shared" si="28"/>
        <v>17302</v>
      </c>
      <c r="AS37" s="199">
        <f t="shared" si="28"/>
        <v>15334</v>
      </c>
      <c r="AT37" s="199">
        <f t="shared" si="28"/>
        <v>12874</v>
      </c>
      <c r="AU37" s="199">
        <f t="shared" si="28"/>
        <v>13858</v>
      </c>
      <c r="AV37" s="199">
        <f t="shared" si="28"/>
        <v>12874</v>
      </c>
      <c r="AW37" s="199">
        <f t="shared" si="28"/>
        <v>12874</v>
      </c>
      <c r="AX37" s="199">
        <f t="shared" si="28"/>
        <v>12874</v>
      </c>
      <c r="AY37" s="199">
        <f t="shared" si="28"/>
        <v>12300</v>
      </c>
      <c r="AZ37" s="199">
        <f t="shared" si="28"/>
        <v>12874</v>
      </c>
      <c r="BA37" s="199">
        <f t="shared" si="28"/>
        <v>12300</v>
      </c>
      <c r="BB37" s="199">
        <f t="shared" si="28"/>
        <v>12874</v>
      </c>
      <c r="BC37" s="199">
        <f t="shared" si="28"/>
        <v>12300</v>
      </c>
      <c r="BD37" s="199">
        <f t="shared" si="28"/>
        <v>11726</v>
      </c>
      <c r="BE37" s="199">
        <f t="shared" si="28"/>
        <v>12300</v>
      </c>
      <c r="BF37" s="199">
        <f t="shared" si="28"/>
        <v>11726</v>
      </c>
      <c r="BG37" s="199">
        <f t="shared" si="28"/>
        <v>12300</v>
      </c>
      <c r="BH37" s="199">
        <f t="shared" si="28"/>
        <v>11726</v>
      </c>
      <c r="BI37" s="199">
        <f t="shared" si="28"/>
        <v>12300</v>
      </c>
      <c r="BJ37" s="199">
        <f t="shared" si="28"/>
        <v>11726</v>
      </c>
      <c r="BK37" s="199">
        <f t="shared" si="28"/>
        <v>12300</v>
      </c>
      <c r="BL37" s="199">
        <f t="shared" si="28"/>
        <v>11726</v>
      </c>
      <c r="BM37" s="199">
        <f t="shared" si="28"/>
        <v>12300</v>
      </c>
      <c r="BN37" s="199">
        <f t="shared" si="28"/>
        <v>13038</v>
      </c>
      <c r="BO37" s="199">
        <f t="shared" ref="BO37:BR37" si="29">ROUND(BO17*0.82,)</f>
        <v>12300</v>
      </c>
      <c r="BP37" s="199">
        <f t="shared" si="29"/>
        <v>13448</v>
      </c>
      <c r="BQ37" s="199">
        <f t="shared" si="29"/>
        <v>14760</v>
      </c>
      <c r="BR37" s="199">
        <f t="shared" si="29"/>
        <v>13448</v>
      </c>
    </row>
    <row r="38" spans="1:70" s="50" customFormat="1" x14ac:dyDescent="0.2">
      <c r="A38" s="42" t="s">
        <v>86</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row>
    <row r="39" spans="1:70" s="50" customFormat="1" x14ac:dyDescent="0.2">
      <c r="A39" s="88">
        <f>A27</f>
        <v>1</v>
      </c>
      <c r="B39" s="199">
        <f t="shared" ref="B39" si="30">ROUND(B19*0.82,)</f>
        <v>37310</v>
      </c>
      <c r="C39" s="199">
        <f t="shared" ref="C39:BN39" si="31">ROUND(C19*0.82,)</f>
        <v>34358</v>
      </c>
      <c r="D39" s="199">
        <f t="shared" si="31"/>
        <v>33538</v>
      </c>
      <c r="E39" s="199">
        <f t="shared" si="31"/>
        <v>33538</v>
      </c>
      <c r="F39" s="199">
        <f t="shared" si="31"/>
        <v>37310</v>
      </c>
      <c r="G39" s="199">
        <f t="shared" si="31"/>
        <v>37310</v>
      </c>
      <c r="H39" s="199">
        <f t="shared" si="31"/>
        <v>35752</v>
      </c>
      <c r="I39" s="199">
        <f t="shared" si="31"/>
        <v>37310</v>
      </c>
      <c r="J39" s="199">
        <f t="shared" si="31"/>
        <v>35752</v>
      </c>
      <c r="K39" s="199">
        <f t="shared" si="31"/>
        <v>35752</v>
      </c>
      <c r="L39" s="199">
        <f t="shared" si="31"/>
        <v>34358</v>
      </c>
      <c r="M39" s="199">
        <f t="shared" si="31"/>
        <v>35752</v>
      </c>
      <c r="N39" s="199">
        <f t="shared" si="31"/>
        <v>35752</v>
      </c>
      <c r="O39" s="199">
        <f t="shared" si="31"/>
        <v>34358</v>
      </c>
      <c r="P39" s="199">
        <f t="shared" si="31"/>
        <v>34358</v>
      </c>
      <c r="Q39" s="199">
        <f t="shared" si="31"/>
        <v>33538</v>
      </c>
      <c r="R39" s="199">
        <f t="shared" si="31"/>
        <v>34358</v>
      </c>
      <c r="S39" s="199">
        <f t="shared" si="31"/>
        <v>38704</v>
      </c>
      <c r="T39" s="199">
        <f t="shared" si="31"/>
        <v>38704</v>
      </c>
      <c r="U39" s="199">
        <f t="shared" si="31"/>
        <v>34358</v>
      </c>
      <c r="V39" s="199">
        <f t="shared" si="31"/>
        <v>33538</v>
      </c>
      <c r="W39" s="199">
        <f t="shared" si="31"/>
        <v>35752</v>
      </c>
      <c r="X39" s="199">
        <f t="shared" si="31"/>
        <v>34358</v>
      </c>
      <c r="Y39" s="199">
        <f t="shared" si="31"/>
        <v>35752</v>
      </c>
      <c r="Z39" s="199">
        <f t="shared" si="31"/>
        <v>34358</v>
      </c>
      <c r="AA39" s="199">
        <f t="shared" si="31"/>
        <v>37310</v>
      </c>
      <c r="AB39" s="199">
        <f t="shared" si="31"/>
        <v>37310</v>
      </c>
      <c r="AC39" s="199">
        <f t="shared" si="31"/>
        <v>38704</v>
      </c>
      <c r="AD39" s="199">
        <f t="shared" si="31"/>
        <v>35752</v>
      </c>
      <c r="AE39" s="199">
        <f t="shared" si="31"/>
        <v>35752</v>
      </c>
      <c r="AF39" s="199">
        <f t="shared" si="31"/>
        <v>35752</v>
      </c>
      <c r="AG39" s="199">
        <f t="shared" si="31"/>
        <v>34358</v>
      </c>
      <c r="AH39" s="199">
        <f t="shared" si="31"/>
        <v>33538</v>
      </c>
      <c r="AI39" s="199">
        <f t="shared" si="31"/>
        <v>32554</v>
      </c>
      <c r="AJ39" s="199">
        <f t="shared" si="31"/>
        <v>32554</v>
      </c>
      <c r="AK39" s="199">
        <f t="shared" si="31"/>
        <v>31570</v>
      </c>
      <c r="AL39" s="199">
        <f t="shared" si="31"/>
        <v>30586</v>
      </c>
      <c r="AM39" s="199">
        <f t="shared" si="31"/>
        <v>31570</v>
      </c>
      <c r="AN39" s="199">
        <f t="shared" si="31"/>
        <v>31570</v>
      </c>
      <c r="AO39" s="199">
        <f t="shared" si="31"/>
        <v>30586</v>
      </c>
      <c r="AP39" s="199">
        <f t="shared" si="31"/>
        <v>33538</v>
      </c>
      <c r="AQ39" s="199">
        <f t="shared" si="31"/>
        <v>33538</v>
      </c>
      <c r="AR39" s="199">
        <f t="shared" si="31"/>
        <v>32554</v>
      </c>
      <c r="AS39" s="199">
        <f t="shared" si="31"/>
        <v>30586</v>
      </c>
      <c r="AT39" s="199">
        <f t="shared" si="31"/>
        <v>24846</v>
      </c>
      <c r="AU39" s="199">
        <f t="shared" si="31"/>
        <v>25830</v>
      </c>
      <c r="AV39" s="199">
        <f t="shared" si="31"/>
        <v>24846</v>
      </c>
      <c r="AW39" s="199">
        <f t="shared" si="31"/>
        <v>24846</v>
      </c>
      <c r="AX39" s="199">
        <f t="shared" si="31"/>
        <v>24846</v>
      </c>
      <c r="AY39" s="199">
        <f t="shared" si="31"/>
        <v>24272</v>
      </c>
      <c r="AZ39" s="199">
        <f t="shared" si="31"/>
        <v>24846</v>
      </c>
      <c r="BA39" s="199">
        <f t="shared" si="31"/>
        <v>24272</v>
      </c>
      <c r="BB39" s="199">
        <f t="shared" si="31"/>
        <v>24846</v>
      </c>
      <c r="BC39" s="199">
        <f t="shared" si="31"/>
        <v>24272</v>
      </c>
      <c r="BD39" s="199">
        <f t="shared" si="31"/>
        <v>23698</v>
      </c>
      <c r="BE39" s="199">
        <f t="shared" si="31"/>
        <v>24272</v>
      </c>
      <c r="BF39" s="199">
        <f t="shared" si="31"/>
        <v>23698</v>
      </c>
      <c r="BG39" s="199">
        <f t="shared" si="31"/>
        <v>24272</v>
      </c>
      <c r="BH39" s="199">
        <f t="shared" si="31"/>
        <v>23698</v>
      </c>
      <c r="BI39" s="199">
        <f t="shared" si="31"/>
        <v>24272</v>
      </c>
      <c r="BJ39" s="199">
        <f t="shared" si="31"/>
        <v>23698</v>
      </c>
      <c r="BK39" s="199">
        <f t="shared" si="31"/>
        <v>24272</v>
      </c>
      <c r="BL39" s="199">
        <f t="shared" si="31"/>
        <v>23698</v>
      </c>
      <c r="BM39" s="199">
        <f t="shared" si="31"/>
        <v>28372</v>
      </c>
      <c r="BN39" s="199">
        <f t="shared" si="31"/>
        <v>29110</v>
      </c>
      <c r="BO39" s="199">
        <f t="shared" ref="BO39:BR39" si="32">ROUND(BO19*0.82,)</f>
        <v>28372</v>
      </c>
      <c r="BP39" s="199">
        <f t="shared" si="32"/>
        <v>29520</v>
      </c>
      <c r="BQ39" s="199">
        <f t="shared" si="32"/>
        <v>30832</v>
      </c>
      <c r="BR39" s="199">
        <f t="shared" si="32"/>
        <v>29520</v>
      </c>
    </row>
    <row r="40" spans="1:70" s="50" customFormat="1" x14ac:dyDescent="0.2">
      <c r="A40" s="88">
        <f>A28</f>
        <v>2</v>
      </c>
      <c r="B40" s="199">
        <f t="shared" ref="B40" si="33">ROUND(B20*0.82,)</f>
        <v>38704</v>
      </c>
      <c r="C40" s="199">
        <f t="shared" ref="C40:BN40" si="34">ROUND(C20*0.82,)</f>
        <v>35752</v>
      </c>
      <c r="D40" s="199">
        <f t="shared" si="34"/>
        <v>34932</v>
      </c>
      <c r="E40" s="199">
        <f t="shared" si="34"/>
        <v>34932</v>
      </c>
      <c r="F40" s="199">
        <f t="shared" si="34"/>
        <v>38704</v>
      </c>
      <c r="G40" s="199">
        <f t="shared" si="34"/>
        <v>38704</v>
      </c>
      <c r="H40" s="199">
        <f t="shared" si="34"/>
        <v>37146</v>
      </c>
      <c r="I40" s="199">
        <f t="shared" si="34"/>
        <v>38704</v>
      </c>
      <c r="J40" s="199">
        <f t="shared" si="34"/>
        <v>37146</v>
      </c>
      <c r="K40" s="199">
        <f t="shared" si="34"/>
        <v>37146</v>
      </c>
      <c r="L40" s="199">
        <f t="shared" si="34"/>
        <v>35752</v>
      </c>
      <c r="M40" s="199">
        <f t="shared" si="34"/>
        <v>37146</v>
      </c>
      <c r="N40" s="199">
        <f t="shared" si="34"/>
        <v>37146</v>
      </c>
      <c r="O40" s="199">
        <f t="shared" si="34"/>
        <v>35752</v>
      </c>
      <c r="P40" s="199">
        <f t="shared" si="34"/>
        <v>35752</v>
      </c>
      <c r="Q40" s="199">
        <f t="shared" si="34"/>
        <v>34932</v>
      </c>
      <c r="R40" s="199">
        <f t="shared" si="34"/>
        <v>35752</v>
      </c>
      <c r="S40" s="199">
        <f t="shared" si="34"/>
        <v>40098</v>
      </c>
      <c r="T40" s="199">
        <f t="shared" si="34"/>
        <v>40098</v>
      </c>
      <c r="U40" s="199">
        <f t="shared" si="34"/>
        <v>35752</v>
      </c>
      <c r="V40" s="199">
        <f t="shared" si="34"/>
        <v>34932</v>
      </c>
      <c r="W40" s="199">
        <f t="shared" si="34"/>
        <v>37146</v>
      </c>
      <c r="X40" s="199">
        <f t="shared" si="34"/>
        <v>35752</v>
      </c>
      <c r="Y40" s="199">
        <f t="shared" si="34"/>
        <v>37146</v>
      </c>
      <c r="Z40" s="199">
        <f t="shared" si="34"/>
        <v>35752</v>
      </c>
      <c r="AA40" s="199">
        <f t="shared" si="34"/>
        <v>38704</v>
      </c>
      <c r="AB40" s="199">
        <f t="shared" si="34"/>
        <v>38704</v>
      </c>
      <c r="AC40" s="199">
        <f t="shared" si="34"/>
        <v>40098</v>
      </c>
      <c r="AD40" s="199">
        <f t="shared" si="34"/>
        <v>37146</v>
      </c>
      <c r="AE40" s="199">
        <f t="shared" si="34"/>
        <v>37146</v>
      </c>
      <c r="AF40" s="199">
        <f t="shared" si="34"/>
        <v>37146</v>
      </c>
      <c r="AG40" s="199">
        <f t="shared" si="34"/>
        <v>35752</v>
      </c>
      <c r="AH40" s="199">
        <f t="shared" si="34"/>
        <v>34932</v>
      </c>
      <c r="AI40" s="199">
        <f t="shared" si="34"/>
        <v>33948</v>
      </c>
      <c r="AJ40" s="199">
        <f t="shared" si="34"/>
        <v>33948</v>
      </c>
      <c r="AK40" s="199">
        <f t="shared" si="34"/>
        <v>32964</v>
      </c>
      <c r="AL40" s="199">
        <f t="shared" si="34"/>
        <v>31980</v>
      </c>
      <c r="AM40" s="199">
        <f t="shared" si="34"/>
        <v>32964</v>
      </c>
      <c r="AN40" s="199">
        <f t="shared" si="34"/>
        <v>32964</v>
      </c>
      <c r="AO40" s="199">
        <f t="shared" si="34"/>
        <v>31980</v>
      </c>
      <c r="AP40" s="199">
        <f t="shared" si="34"/>
        <v>34932</v>
      </c>
      <c r="AQ40" s="199">
        <f t="shared" si="34"/>
        <v>34932</v>
      </c>
      <c r="AR40" s="199">
        <f t="shared" si="34"/>
        <v>33948</v>
      </c>
      <c r="AS40" s="199">
        <f t="shared" si="34"/>
        <v>31980</v>
      </c>
      <c r="AT40" s="199">
        <f t="shared" si="34"/>
        <v>26240</v>
      </c>
      <c r="AU40" s="199">
        <f t="shared" si="34"/>
        <v>27224</v>
      </c>
      <c r="AV40" s="199">
        <f t="shared" si="34"/>
        <v>26240</v>
      </c>
      <c r="AW40" s="199">
        <f t="shared" si="34"/>
        <v>26240</v>
      </c>
      <c r="AX40" s="199">
        <f t="shared" si="34"/>
        <v>26240</v>
      </c>
      <c r="AY40" s="199">
        <f t="shared" si="34"/>
        <v>25666</v>
      </c>
      <c r="AZ40" s="199">
        <f t="shared" si="34"/>
        <v>26240</v>
      </c>
      <c r="BA40" s="199">
        <f t="shared" si="34"/>
        <v>25666</v>
      </c>
      <c r="BB40" s="199">
        <f t="shared" si="34"/>
        <v>26240</v>
      </c>
      <c r="BC40" s="199">
        <f t="shared" si="34"/>
        <v>25666</v>
      </c>
      <c r="BD40" s="199">
        <f t="shared" si="34"/>
        <v>25092</v>
      </c>
      <c r="BE40" s="199">
        <f t="shared" si="34"/>
        <v>25666</v>
      </c>
      <c r="BF40" s="199">
        <f t="shared" si="34"/>
        <v>25092</v>
      </c>
      <c r="BG40" s="199">
        <f t="shared" si="34"/>
        <v>25666</v>
      </c>
      <c r="BH40" s="199">
        <f t="shared" si="34"/>
        <v>25092</v>
      </c>
      <c r="BI40" s="199">
        <f t="shared" si="34"/>
        <v>25666</v>
      </c>
      <c r="BJ40" s="199">
        <f t="shared" si="34"/>
        <v>25092</v>
      </c>
      <c r="BK40" s="199">
        <f t="shared" si="34"/>
        <v>25666</v>
      </c>
      <c r="BL40" s="199">
        <f t="shared" si="34"/>
        <v>25092</v>
      </c>
      <c r="BM40" s="199">
        <f t="shared" si="34"/>
        <v>29766</v>
      </c>
      <c r="BN40" s="199">
        <f t="shared" si="34"/>
        <v>30504</v>
      </c>
      <c r="BO40" s="199">
        <f t="shared" ref="BO40:BR40" si="35">ROUND(BO20*0.82,)</f>
        <v>29766</v>
      </c>
      <c r="BP40" s="199">
        <f t="shared" si="35"/>
        <v>30914</v>
      </c>
      <c r="BQ40" s="199">
        <f t="shared" si="35"/>
        <v>32226</v>
      </c>
      <c r="BR40" s="199">
        <f t="shared" si="35"/>
        <v>30914</v>
      </c>
    </row>
    <row r="41" spans="1:70" s="50" customFormat="1" x14ac:dyDescent="0.2">
      <c r="A41" s="42" t="s">
        <v>87</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row>
    <row r="42" spans="1:70" s="50" customFormat="1" x14ac:dyDescent="0.2">
      <c r="A42" s="88" t="s">
        <v>88</v>
      </c>
      <c r="B42" s="8">
        <f t="shared" ref="B42" si="36">ROUND(B22*0.82,)</f>
        <v>55104</v>
      </c>
      <c r="C42" s="8">
        <f t="shared" ref="C42:BN42" si="37">ROUND(C22*0.82,)</f>
        <v>52152</v>
      </c>
      <c r="D42" s="8">
        <f t="shared" si="37"/>
        <v>51332</v>
      </c>
      <c r="E42" s="8">
        <f t="shared" si="37"/>
        <v>51332</v>
      </c>
      <c r="F42" s="8">
        <f t="shared" si="37"/>
        <v>55104</v>
      </c>
      <c r="G42" s="8">
        <f t="shared" si="37"/>
        <v>55104</v>
      </c>
      <c r="H42" s="8">
        <f t="shared" si="37"/>
        <v>53546</v>
      </c>
      <c r="I42" s="8">
        <f t="shared" si="37"/>
        <v>55104</v>
      </c>
      <c r="J42" s="8">
        <f t="shared" si="37"/>
        <v>53546</v>
      </c>
      <c r="K42" s="8">
        <f t="shared" si="37"/>
        <v>53546</v>
      </c>
      <c r="L42" s="8">
        <f t="shared" si="37"/>
        <v>52152</v>
      </c>
      <c r="M42" s="8">
        <f t="shared" si="37"/>
        <v>53546</v>
      </c>
      <c r="N42" s="8">
        <f t="shared" si="37"/>
        <v>53546</v>
      </c>
      <c r="O42" s="8">
        <f t="shared" si="37"/>
        <v>52152</v>
      </c>
      <c r="P42" s="8">
        <f t="shared" si="37"/>
        <v>52152</v>
      </c>
      <c r="Q42" s="8">
        <f t="shared" si="37"/>
        <v>51332</v>
      </c>
      <c r="R42" s="8">
        <f t="shared" si="37"/>
        <v>52152</v>
      </c>
      <c r="S42" s="8">
        <f t="shared" si="37"/>
        <v>56498</v>
      </c>
      <c r="T42" s="8">
        <f t="shared" si="37"/>
        <v>56498</v>
      </c>
      <c r="U42" s="8">
        <f t="shared" si="37"/>
        <v>52152</v>
      </c>
      <c r="V42" s="8">
        <f t="shared" si="37"/>
        <v>51332</v>
      </c>
      <c r="W42" s="8">
        <f t="shared" si="37"/>
        <v>53546</v>
      </c>
      <c r="X42" s="8">
        <f t="shared" si="37"/>
        <v>52152</v>
      </c>
      <c r="Y42" s="8">
        <f t="shared" si="37"/>
        <v>53546</v>
      </c>
      <c r="Z42" s="8">
        <f t="shared" si="37"/>
        <v>52152</v>
      </c>
      <c r="AA42" s="8">
        <f t="shared" si="37"/>
        <v>55104</v>
      </c>
      <c r="AB42" s="8">
        <f t="shared" si="37"/>
        <v>55104</v>
      </c>
      <c r="AC42" s="8">
        <f t="shared" si="37"/>
        <v>56498</v>
      </c>
      <c r="AD42" s="8">
        <f t="shared" si="37"/>
        <v>53546</v>
      </c>
      <c r="AE42" s="8">
        <f t="shared" si="37"/>
        <v>53546</v>
      </c>
      <c r="AF42" s="8">
        <f t="shared" si="37"/>
        <v>53546</v>
      </c>
      <c r="AG42" s="8">
        <f t="shared" si="37"/>
        <v>52152</v>
      </c>
      <c r="AH42" s="8">
        <f t="shared" si="37"/>
        <v>51332</v>
      </c>
      <c r="AI42" s="8">
        <f t="shared" si="37"/>
        <v>50348</v>
      </c>
      <c r="AJ42" s="8">
        <f t="shared" si="37"/>
        <v>50348</v>
      </c>
      <c r="AK42" s="8">
        <f t="shared" si="37"/>
        <v>49364</v>
      </c>
      <c r="AL42" s="8">
        <f t="shared" si="37"/>
        <v>48380</v>
      </c>
      <c r="AM42" s="8">
        <f t="shared" si="37"/>
        <v>49364</v>
      </c>
      <c r="AN42" s="8">
        <f t="shared" si="37"/>
        <v>49364</v>
      </c>
      <c r="AO42" s="8">
        <f t="shared" si="37"/>
        <v>48380</v>
      </c>
      <c r="AP42" s="8">
        <f t="shared" si="37"/>
        <v>51332</v>
      </c>
      <c r="AQ42" s="8">
        <f t="shared" si="37"/>
        <v>51332</v>
      </c>
      <c r="AR42" s="8">
        <f t="shared" si="37"/>
        <v>50348</v>
      </c>
      <c r="AS42" s="8">
        <f t="shared" si="37"/>
        <v>48380</v>
      </c>
      <c r="AT42" s="8">
        <f t="shared" si="37"/>
        <v>46740</v>
      </c>
      <c r="AU42" s="8">
        <f t="shared" si="37"/>
        <v>47724</v>
      </c>
      <c r="AV42" s="8">
        <f t="shared" si="37"/>
        <v>46740</v>
      </c>
      <c r="AW42" s="8">
        <f t="shared" si="37"/>
        <v>46740</v>
      </c>
      <c r="AX42" s="8">
        <f t="shared" si="37"/>
        <v>46740</v>
      </c>
      <c r="AY42" s="8">
        <f t="shared" si="37"/>
        <v>46166</v>
      </c>
      <c r="AZ42" s="8">
        <f t="shared" si="37"/>
        <v>46740</v>
      </c>
      <c r="BA42" s="8">
        <f t="shared" si="37"/>
        <v>46166</v>
      </c>
      <c r="BB42" s="8">
        <f t="shared" si="37"/>
        <v>46740</v>
      </c>
      <c r="BC42" s="8">
        <f t="shared" si="37"/>
        <v>46166</v>
      </c>
      <c r="BD42" s="8">
        <f t="shared" si="37"/>
        <v>45592</v>
      </c>
      <c r="BE42" s="8">
        <f t="shared" si="37"/>
        <v>46166</v>
      </c>
      <c r="BF42" s="8">
        <f t="shared" si="37"/>
        <v>45592</v>
      </c>
      <c r="BG42" s="8">
        <f t="shared" si="37"/>
        <v>46166</v>
      </c>
      <c r="BH42" s="8">
        <f t="shared" si="37"/>
        <v>45592</v>
      </c>
      <c r="BI42" s="8">
        <f t="shared" si="37"/>
        <v>46166</v>
      </c>
      <c r="BJ42" s="8">
        <f t="shared" si="37"/>
        <v>45592</v>
      </c>
      <c r="BK42" s="8">
        <f t="shared" si="37"/>
        <v>46166</v>
      </c>
      <c r="BL42" s="8">
        <f t="shared" si="37"/>
        <v>45592</v>
      </c>
      <c r="BM42" s="8">
        <f t="shared" si="37"/>
        <v>54366</v>
      </c>
      <c r="BN42" s="8">
        <f t="shared" si="37"/>
        <v>55104</v>
      </c>
      <c r="BO42" s="8">
        <f t="shared" ref="BO42:BR42" si="38">ROUND(BO22*0.82,)</f>
        <v>54366</v>
      </c>
      <c r="BP42" s="8">
        <f t="shared" si="38"/>
        <v>55514</v>
      </c>
      <c r="BQ42" s="8">
        <f t="shared" si="38"/>
        <v>56826</v>
      </c>
      <c r="BR42" s="8">
        <f t="shared" si="38"/>
        <v>55514</v>
      </c>
    </row>
    <row r="43" spans="1:70" s="50" customFormat="1" x14ac:dyDescent="0.2">
      <c r="A43" s="178" t="s">
        <v>223</v>
      </c>
      <c r="B43" s="194"/>
      <c r="C43" s="194"/>
      <c r="D43" s="194"/>
      <c r="E43" s="194"/>
      <c r="F43" s="194"/>
      <c r="G43" s="194"/>
      <c r="H43" s="194"/>
      <c r="I43" s="194"/>
      <c r="J43" s="194"/>
      <c r="K43" s="194"/>
      <c r="L43" s="194"/>
      <c r="M43" s="194"/>
      <c r="N43" s="194"/>
      <c r="O43" s="194"/>
      <c r="P43" s="194"/>
    </row>
    <row r="44" spans="1:70" s="50" customFormat="1" ht="12.75" hidden="1" thickBot="1" x14ac:dyDescent="0.25">
      <c r="A44" s="163" t="s">
        <v>182</v>
      </c>
    </row>
    <row r="45" spans="1:70" s="50" customFormat="1" ht="12.75" hidden="1" x14ac:dyDescent="0.2">
      <c r="A45" s="161" t="s">
        <v>181</v>
      </c>
    </row>
    <row r="46" spans="1:70" s="50" customFormat="1" hidden="1" x14ac:dyDescent="0.2">
      <c r="A46" s="48"/>
    </row>
    <row r="47" spans="1:70" s="50" customFormat="1" hidden="1" x14ac:dyDescent="0.2">
      <c r="A47" s="164" t="s">
        <v>183</v>
      </c>
    </row>
    <row r="48" spans="1:70"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11" t="s">
        <v>82</v>
      </c>
    </row>
    <row r="2" spans="1:39" s="51" customFormat="1" x14ac:dyDescent="0.2">
      <c r="A2" s="211"/>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3" t="s">
        <v>182</v>
      </c>
    </row>
    <row r="39" spans="1:39" s="50" customFormat="1" ht="12.75" hidden="1" x14ac:dyDescent="0.2">
      <c r="A39" s="161" t="s">
        <v>181</v>
      </c>
    </row>
    <row r="40" spans="1:39" s="50" customFormat="1" hidden="1" x14ac:dyDescent="0.2">
      <c r="A40" s="48"/>
    </row>
    <row r="41" spans="1:39" s="50" customFormat="1" hidden="1" x14ac:dyDescent="0.2">
      <c r="A41" s="164" t="s">
        <v>183</v>
      </c>
    </row>
    <row r="42" spans="1:39" ht="25.5" hidden="1" x14ac:dyDescent="0.2">
      <c r="A42" s="162" t="s">
        <v>184</v>
      </c>
    </row>
    <row r="43" spans="1:39" hidden="1" x14ac:dyDescent="0.2">
      <c r="A43" s="164" t="s">
        <v>185</v>
      </c>
    </row>
    <row r="44" spans="1:39" x14ac:dyDescent="0.2">
      <c r="A44" s="165"/>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thickBot="1" x14ac:dyDescent="0.25">
      <c r="A53" s="99" t="s">
        <v>70</v>
      </c>
    </row>
    <row r="54" spans="1:1" ht="163.5" thickBot="1" x14ac:dyDescent="0.25">
      <c r="A54" s="167" t="s">
        <v>186</v>
      </c>
    </row>
  </sheetData>
  <mergeCells count="1">
    <mergeCell ref="A1:A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1" t="s">
        <v>82</v>
      </c>
    </row>
    <row r="2" spans="1:41" s="51" customFormat="1" ht="12" customHeight="1" x14ac:dyDescent="0.2">
      <c r="A2" s="211"/>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1" t="s">
        <v>82</v>
      </c>
    </row>
    <row r="2" spans="1:41" s="51" customFormat="1" ht="12" customHeight="1" x14ac:dyDescent="0.2">
      <c r="A2" s="211"/>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1" t="s">
        <v>82</v>
      </c>
    </row>
    <row r="2" spans="1:41" s="51" customFormat="1" ht="12" customHeight="1" x14ac:dyDescent="0.2">
      <c r="A2" s="211"/>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11" t="s">
        <v>82</v>
      </c>
    </row>
    <row r="2" spans="1:44" s="51" customFormat="1" x14ac:dyDescent="0.2">
      <c r="A2" s="211"/>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0" t="e">
        <f t="shared" si="0"/>
        <v>#REF!</v>
      </c>
      <c r="V21" s="150" t="e">
        <f t="shared" si="0"/>
        <v>#REF!</v>
      </c>
      <c r="W21" s="150" t="e">
        <f t="shared" si="0"/>
        <v>#REF!</v>
      </c>
      <c r="X21" s="150" t="e">
        <f t="shared" si="0"/>
        <v>#REF!</v>
      </c>
      <c r="Y21" s="150" t="e">
        <f t="shared" si="0"/>
        <v>#REF!</v>
      </c>
      <c r="Z21" s="150" t="e">
        <f t="shared" si="0"/>
        <v>#REF!</v>
      </c>
      <c r="AA21" s="150" t="e">
        <f t="shared" si="0"/>
        <v>#REF!</v>
      </c>
      <c r="AB21" s="150" t="e">
        <f t="shared" si="0"/>
        <v>#REF!</v>
      </c>
      <c r="AC21" s="150" t="e">
        <f t="shared" si="0"/>
        <v>#REF!</v>
      </c>
      <c r="AD21" s="150" t="e">
        <f t="shared" si="0"/>
        <v>#REF!</v>
      </c>
      <c r="AE21" s="150" t="e">
        <f t="shared" si="0"/>
        <v>#REF!</v>
      </c>
      <c r="AF21" s="150" t="e">
        <f t="shared" si="0"/>
        <v>#REF!</v>
      </c>
      <c r="AG21" s="150" t="e">
        <f t="shared" si="0"/>
        <v>#REF!</v>
      </c>
      <c r="AH21" s="150" t="e">
        <f t="shared" si="0"/>
        <v>#REF!</v>
      </c>
      <c r="AI21" s="150" t="e">
        <f t="shared" si="0"/>
        <v>#REF!</v>
      </c>
      <c r="AJ21" s="150" t="e">
        <f t="shared" si="0"/>
        <v>#REF!</v>
      </c>
      <c r="AK21" s="150" t="e">
        <f t="shared" si="0"/>
        <v>#REF!</v>
      </c>
      <c r="AL21" s="150" t="e">
        <f t="shared" si="0"/>
        <v>#REF!</v>
      </c>
      <c r="AM21" s="150" t="e">
        <f t="shared" si="0"/>
        <v>#REF!</v>
      </c>
      <c r="AN21" s="150" t="e">
        <f t="shared" si="0"/>
        <v>#REF!</v>
      </c>
      <c r="AO21" s="150" t="e">
        <f t="shared" si="0"/>
        <v>#REF!</v>
      </c>
      <c r="AP21" s="150" t="e">
        <f t="shared" si="0"/>
        <v>#REF!</v>
      </c>
      <c r="AQ21" s="150" t="e">
        <f t="shared" si="0"/>
        <v>#REF!</v>
      </c>
      <c r="AR21" s="150"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0" t="e">
        <f t="shared" si="1"/>
        <v>#REF!</v>
      </c>
      <c r="V22" s="150" t="e">
        <f t="shared" si="1"/>
        <v>#REF!</v>
      </c>
      <c r="W22" s="150" t="e">
        <f t="shared" si="1"/>
        <v>#REF!</v>
      </c>
      <c r="X22" s="150" t="e">
        <f t="shared" si="1"/>
        <v>#REF!</v>
      </c>
      <c r="Y22" s="150" t="e">
        <f t="shared" si="1"/>
        <v>#REF!</v>
      </c>
      <c r="Z22" s="150" t="e">
        <f t="shared" si="1"/>
        <v>#REF!</v>
      </c>
      <c r="AA22" s="150" t="e">
        <f t="shared" si="1"/>
        <v>#REF!</v>
      </c>
      <c r="AB22" s="150" t="e">
        <f t="shared" si="1"/>
        <v>#REF!</v>
      </c>
      <c r="AC22" s="150" t="e">
        <f t="shared" si="1"/>
        <v>#REF!</v>
      </c>
      <c r="AD22" s="150" t="e">
        <f t="shared" si="1"/>
        <v>#REF!</v>
      </c>
      <c r="AE22" s="150" t="e">
        <f t="shared" si="1"/>
        <v>#REF!</v>
      </c>
      <c r="AF22" s="150" t="e">
        <f t="shared" si="1"/>
        <v>#REF!</v>
      </c>
      <c r="AG22" s="150" t="e">
        <f t="shared" si="1"/>
        <v>#REF!</v>
      </c>
      <c r="AH22" s="150" t="e">
        <f t="shared" si="1"/>
        <v>#REF!</v>
      </c>
      <c r="AI22" s="150" t="e">
        <f t="shared" si="1"/>
        <v>#REF!</v>
      </c>
      <c r="AJ22" s="150" t="e">
        <f t="shared" si="1"/>
        <v>#REF!</v>
      </c>
      <c r="AK22" s="150" t="e">
        <f t="shared" si="1"/>
        <v>#REF!</v>
      </c>
      <c r="AL22" s="150" t="e">
        <f t="shared" si="1"/>
        <v>#REF!</v>
      </c>
      <c r="AM22" s="150" t="e">
        <f t="shared" si="1"/>
        <v>#REF!</v>
      </c>
      <c r="AN22" s="150" t="e">
        <f t="shared" si="1"/>
        <v>#REF!</v>
      </c>
      <c r="AO22" s="150" t="e">
        <f t="shared" si="1"/>
        <v>#REF!</v>
      </c>
      <c r="AP22" s="150" t="e">
        <f t="shared" si="1"/>
        <v>#REF!</v>
      </c>
      <c r="AQ22" s="150" t="e">
        <f t="shared" si="1"/>
        <v>#REF!</v>
      </c>
      <c r="AR22" s="150"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2" t="s">
        <v>158</v>
      </c>
    </row>
    <row r="49" spans="1:1" ht="12.75" thickBot="1" x14ac:dyDescent="0.25"/>
    <row r="50" spans="1:1" x14ac:dyDescent="0.2">
      <c r="A50" s="99" t="s">
        <v>70</v>
      </c>
    </row>
    <row r="51" spans="1:1" ht="163.5" customHeight="1" thickBot="1" x14ac:dyDescent="0.25">
      <c r="A51" s="151" t="s">
        <v>159</v>
      </c>
    </row>
  </sheetData>
  <mergeCells count="1">
    <mergeCell ref="A1:A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11" t="s">
        <v>82</v>
      </c>
    </row>
    <row r="2" spans="1:20" s="51" customFormat="1" ht="12" customHeight="1" x14ac:dyDescent="0.2">
      <c r="A2" s="211"/>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5" t="e">
        <f>ROUND(B7*0.87,)+25</f>
        <v>#REF!</v>
      </c>
      <c r="C24" s="155" t="e">
        <f t="shared" ref="C24:T36" si="2">ROUND(C7*0.87,)+25</f>
        <v>#REF!</v>
      </c>
      <c r="D24" s="155" t="e">
        <f t="shared" si="2"/>
        <v>#REF!</v>
      </c>
      <c r="E24" s="155" t="e">
        <f t="shared" si="2"/>
        <v>#REF!</v>
      </c>
      <c r="F24" s="155" t="e">
        <f t="shared" si="2"/>
        <v>#REF!</v>
      </c>
      <c r="G24" s="155" t="e">
        <f t="shared" si="2"/>
        <v>#REF!</v>
      </c>
      <c r="H24" s="155" t="e">
        <f t="shared" si="2"/>
        <v>#REF!</v>
      </c>
      <c r="I24" s="155" t="e">
        <f t="shared" si="2"/>
        <v>#REF!</v>
      </c>
      <c r="J24" s="155" t="e">
        <f t="shared" si="2"/>
        <v>#REF!</v>
      </c>
      <c r="K24" s="155" t="e">
        <f t="shared" si="2"/>
        <v>#REF!</v>
      </c>
      <c r="L24" s="155" t="e">
        <f t="shared" si="2"/>
        <v>#REF!</v>
      </c>
      <c r="M24" s="155" t="e">
        <f t="shared" si="2"/>
        <v>#REF!</v>
      </c>
      <c r="N24" s="155" t="e">
        <f t="shared" si="2"/>
        <v>#REF!</v>
      </c>
      <c r="O24" s="155" t="e">
        <f t="shared" si="2"/>
        <v>#REF!</v>
      </c>
      <c r="P24" s="155" t="e">
        <f t="shared" si="2"/>
        <v>#REF!</v>
      </c>
      <c r="Q24" s="155" t="e">
        <f t="shared" si="2"/>
        <v>#REF!</v>
      </c>
      <c r="R24" s="155" t="e">
        <f t="shared" si="2"/>
        <v>#REF!</v>
      </c>
      <c r="S24" s="155" t="e">
        <f t="shared" si="2"/>
        <v>#REF!</v>
      </c>
      <c r="T24" s="155" t="e">
        <f t="shared" si="2"/>
        <v>#REF!</v>
      </c>
    </row>
    <row r="25" spans="1:20" s="50" customFormat="1" x14ac:dyDescent="0.2">
      <c r="A25" s="88">
        <v>2</v>
      </c>
      <c r="B25" s="155" t="e">
        <f t="shared" ref="B25:Q36" si="3">ROUND(B8*0.87,)+25</f>
        <v>#REF!</v>
      </c>
      <c r="C25" s="155" t="e">
        <f t="shared" si="3"/>
        <v>#REF!</v>
      </c>
      <c r="D25" s="155" t="e">
        <f t="shared" si="3"/>
        <v>#REF!</v>
      </c>
      <c r="E25" s="155" t="e">
        <f t="shared" si="3"/>
        <v>#REF!</v>
      </c>
      <c r="F25" s="155" t="e">
        <f t="shared" si="3"/>
        <v>#REF!</v>
      </c>
      <c r="G25" s="155" t="e">
        <f t="shared" si="3"/>
        <v>#REF!</v>
      </c>
      <c r="H25" s="155" t="e">
        <f t="shared" si="3"/>
        <v>#REF!</v>
      </c>
      <c r="I25" s="155" t="e">
        <f t="shared" si="3"/>
        <v>#REF!</v>
      </c>
      <c r="J25" s="155" t="e">
        <f t="shared" si="3"/>
        <v>#REF!</v>
      </c>
      <c r="K25" s="155" t="e">
        <f t="shared" si="3"/>
        <v>#REF!</v>
      </c>
      <c r="L25" s="155" t="e">
        <f t="shared" si="3"/>
        <v>#REF!</v>
      </c>
      <c r="M25" s="155" t="e">
        <f t="shared" si="3"/>
        <v>#REF!</v>
      </c>
      <c r="N25" s="155" t="e">
        <f t="shared" si="3"/>
        <v>#REF!</v>
      </c>
      <c r="O25" s="155" t="e">
        <f t="shared" si="3"/>
        <v>#REF!</v>
      </c>
      <c r="P25" s="155" t="e">
        <f t="shared" si="3"/>
        <v>#REF!</v>
      </c>
      <c r="Q25" s="155" t="e">
        <f t="shared" si="3"/>
        <v>#REF!</v>
      </c>
      <c r="R25" s="155" t="e">
        <f t="shared" si="2"/>
        <v>#REF!</v>
      </c>
      <c r="S25" s="155" t="e">
        <f t="shared" si="2"/>
        <v>#REF!</v>
      </c>
      <c r="T25" s="155"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5" t="e">
        <f t="shared" si="3"/>
        <v>#REF!</v>
      </c>
      <c r="C27" s="155" t="e">
        <f t="shared" si="2"/>
        <v>#REF!</v>
      </c>
      <c r="D27" s="155" t="e">
        <f t="shared" si="2"/>
        <v>#REF!</v>
      </c>
      <c r="E27" s="155" t="e">
        <f t="shared" si="2"/>
        <v>#REF!</v>
      </c>
      <c r="F27" s="155" t="e">
        <f t="shared" si="2"/>
        <v>#REF!</v>
      </c>
      <c r="G27" s="155" t="e">
        <f t="shared" si="2"/>
        <v>#REF!</v>
      </c>
      <c r="H27" s="155" t="e">
        <f t="shared" si="2"/>
        <v>#REF!</v>
      </c>
      <c r="I27" s="155" t="e">
        <f t="shared" si="2"/>
        <v>#REF!</v>
      </c>
      <c r="J27" s="155" t="e">
        <f t="shared" si="2"/>
        <v>#REF!</v>
      </c>
      <c r="K27" s="155" t="e">
        <f t="shared" si="2"/>
        <v>#REF!</v>
      </c>
      <c r="L27" s="155" t="e">
        <f t="shared" si="2"/>
        <v>#REF!</v>
      </c>
      <c r="M27" s="155" t="e">
        <f t="shared" si="2"/>
        <v>#REF!</v>
      </c>
      <c r="N27" s="155" t="e">
        <f t="shared" si="2"/>
        <v>#REF!</v>
      </c>
      <c r="O27" s="155" t="e">
        <f t="shared" si="2"/>
        <v>#REF!</v>
      </c>
      <c r="P27" s="155" t="e">
        <f t="shared" si="2"/>
        <v>#REF!</v>
      </c>
      <c r="Q27" s="155" t="e">
        <f t="shared" si="2"/>
        <v>#REF!</v>
      </c>
      <c r="R27" s="155" t="e">
        <f t="shared" si="2"/>
        <v>#REF!</v>
      </c>
      <c r="S27" s="155" t="e">
        <f t="shared" si="2"/>
        <v>#REF!</v>
      </c>
      <c r="T27" s="155" t="e">
        <f t="shared" si="2"/>
        <v>#REF!</v>
      </c>
    </row>
    <row r="28" spans="1:20" s="50" customFormat="1" x14ac:dyDescent="0.2">
      <c r="A28" s="88">
        <f>A25</f>
        <v>2</v>
      </c>
      <c r="B28" s="155" t="e">
        <f t="shared" si="3"/>
        <v>#REF!</v>
      </c>
      <c r="C28" s="155" t="e">
        <f t="shared" si="2"/>
        <v>#REF!</v>
      </c>
      <c r="D28" s="155" t="e">
        <f t="shared" si="2"/>
        <v>#REF!</v>
      </c>
      <c r="E28" s="155" t="e">
        <f t="shared" si="2"/>
        <v>#REF!</v>
      </c>
      <c r="F28" s="155" t="e">
        <f t="shared" si="2"/>
        <v>#REF!</v>
      </c>
      <c r="G28" s="155" t="e">
        <f t="shared" si="2"/>
        <v>#REF!</v>
      </c>
      <c r="H28" s="155" t="e">
        <f t="shared" si="2"/>
        <v>#REF!</v>
      </c>
      <c r="I28" s="155" t="e">
        <f t="shared" si="2"/>
        <v>#REF!</v>
      </c>
      <c r="J28" s="155" t="e">
        <f t="shared" si="2"/>
        <v>#REF!</v>
      </c>
      <c r="K28" s="155" t="e">
        <f t="shared" si="2"/>
        <v>#REF!</v>
      </c>
      <c r="L28" s="155" t="e">
        <f t="shared" si="2"/>
        <v>#REF!</v>
      </c>
      <c r="M28" s="155" t="e">
        <f t="shared" si="2"/>
        <v>#REF!</v>
      </c>
      <c r="N28" s="155" t="e">
        <f t="shared" si="2"/>
        <v>#REF!</v>
      </c>
      <c r="O28" s="155" t="e">
        <f t="shared" si="2"/>
        <v>#REF!</v>
      </c>
      <c r="P28" s="155" t="e">
        <f t="shared" si="2"/>
        <v>#REF!</v>
      </c>
      <c r="Q28" s="155" t="e">
        <f t="shared" si="2"/>
        <v>#REF!</v>
      </c>
      <c r="R28" s="155" t="e">
        <f t="shared" si="2"/>
        <v>#REF!</v>
      </c>
      <c r="S28" s="155" t="e">
        <f t="shared" si="2"/>
        <v>#REF!</v>
      </c>
      <c r="T28" s="155"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5" t="e">
        <f t="shared" si="3"/>
        <v>#REF!</v>
      </c>
      <c r="C30" s="155" t="e">
        <f t="shared" si="2"/>
        <v>#REF!</v>
      </c>
      <c r="D30" s="155" t="e">
        <f t="shared" si="2"/>
        <v>#REF!</v>
      </c>
      <c r="E30" s="155" t="e">
        <f t="shared" si="2"/>
        <v>#REF!</v>
      </c>
      <c r="F30" s="155" t="e">
        <f t="shared" si="2"/>
        <v>#REF!</v>
      </c>
      <c r="G30" s="155" t="e">
        <f t="shared" si="2"/>
        <v>#REF!</v>
      </c>
      <c r="H30" s="155" t="e">
        <f t="shared" si="2"/>
        <v>#REF!</v>
      </c>
      <c r="I30" s="155" t="e">
        <f t="shared" si="2"/>
        <v>#REF!</v>
      </c>
      <c r="J30" s="155" t="e">
        <f t="shared" si="2"/>
        <v>#REF!</v>
      </c>
      <c r="K30" s="155" t="e">
        <f t="shared" si="2"/>
        <v>#REF!</v>
      </c>
      <c r="L30" s="155" t="e">
        <f t="shared" si="2"/>
        <v>#REF!</v>
      </c>
      <c r="M30" s="155" t="e">
        <f t="shared" si="2"/>
        <v>#REF!</v>
      </c>
      <c r="N30" s="155" t="e">
        <f t="shared" si="2"/>
        <v>#REF!</v>
      </c>
      <c r="O30" s="155" t="e">
        <f t="shared" si="2"/>
        <v>#REF!</v>
      </c>
      <c r="P30" s="155" t="e">
        <f t="shared" si="2"/>
        <v>#REF!</v>
      </c>
      <c r="Q30" s="155" t="e">
        <f t="shared" si="2"/>
        <v>#REF!</v>
      </c>
      <c r="R30" s="155" t="e">
        <f t="shared" si="2"/>
        <v>#REF!</v>
      </c>
      <c r="S30" s="155" t="e">
        <f t="shared" si="2"/>
        <v>#REF!</v>
      </c>
      <c r="T30" s="155" t="e">
        <f t="shared" si="2"/>
        <v>#REF!</v>
      </c>
    </row>
    <row r="31" spans="1:20" s="50" customFormat="1" x14ac:dyDescent="0.2">
      <c r="A31" s="88">
        <f>A25</f>
        <v>2</v>
      </c>
      <c r="B31" s="155" t="e">
        <f t="shared" si="3"/>
        <v>#REF!</v>
      </c>
      <c r="C31" s="155" t="e">
        <f t="shared" si="2"/>
        <v>#REF!</v>
      </c>
      <c r="D31" s="155" t="e">
        <f t="shared" si="2"/>
        <v>#REF!</v>
      </c>
      <c r="E31" s="155" t="e">
        <f t="shared" si="2"/>
        <v>#REF!</v>
      </c>
      <c r="F31" s="155" t="e">
        <f t="shared" si="2"/>
        <v>#REF!</v>
      </c>
      <c r="G31" s="155" t="e">
        <f t="shared" si="2"/>
        <v>#REF!</v>
      </c>
      <c r="H31" s="155" t="e">
        <f t="shared" si="2"/>
        <v>#REF!</v>
      </c>
      <c r="I31" s="155" t="e">
        <f t="shared" si="2"/>
        <v>#REF!</v>
      </c>
      <c r="J31" s="155" t="e">
        <f t="shared" si="2"/>
        <v>#REF!</v>
      </c>
      <c r="K31" s="155" t="e">
        <f t="shared" si="2"/>
        <v>#REF!</v>
      </c>
      <c r="L31" s="155" t="e">
        <f t="shared" si="2"/>
        <v>#REF!</v>
      </c>
      <c r="M31" s="155" t="e">
        <f t="shared" si="2"/>
        <v>#REF!</v>
      </c>
      <c r="N31" s="155" t="e">
        <f t="shared" si="2"/>
        <v>#REF!</v>
      </c>
      <c r="O31" s="155" t="e">
        <f t="shared" si="2"/>
        <v>#REF!</v>
      </c>
      <c r="P31" s="155" t="e">
        <f t="shared" si="2"/>
        <v>#REF!</v>
      </c>
      <c r="Q31" s="155" t="e">
        <f t="shared" si="2"/>
        <v>#REF!</v>
      </c>
      <c r="R31" s="155" t="e">
        <f t="shared" si="2"/>
        <v>#REF!</v>
      </c>
      <c r="S31" s="155" t="e">
        <f t="shared" si="2"/>
        <v>#REF!</v>
      </c>
      <c r="T31" s="155"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5" t="e">
        <f t="shared" si="3"/>
        <v>#REF!</v>
      </c>
      <c r="C33" s="155" t="e">
        <f t="shared" si="2"/>
        <v>#REF!</v>
      </c>
      <c r="D33" s="155" t="e">
        <f t="shared" si="2"/>
        <v>#REF!</v>
      </c>
      <c r="E33" s="155" t="e">
        <f t="shared" si="2"/>
        <v>#REF!</v>
      </c>
      <c r="F33" s="155" t="e">
        <f t="shared" si="2"/>
        <v>#REF!</v>
      </c>
      <c r="G33" s="155" t="e">
        <f t="shared" si="2"/>
        <v>#REF!</v>
      </c>
      <c r="H33" s="155" t="e">
        <f t="shared" si="2"/>
        <v>#REF!</v>
      </c>
      <c r="I33" s="155" t="e">
        <f t="shared" si="2"/>
        <v>#REF!</v>
      </c>
      <c r="J33" s="155" t="e">
        <f t="shared" si="2"/>
        <v>#REF!</v>
      </c>
      <c r="K33" s="155" t="e">
        <f t="shared" si="2"/>
        <v>#REF!</v>
      </c>
      <c r="L33" s="155" t="e">
        <f t="shared" si="2"/>
        <v>#REF!</v>
      </c>
      <c r="M33" s="155" t="e">
        <f t="shared" si="2"/>
        <v>#REF!</v>
      </c>
      <c r="N33" s="155" t="e">
        <f t="shared" si="2"/>
        <v>#REF!</v>
      </c>
      <c r="O33" s="155" t="e">
        <f t="shared" si="2"/>
        <v>#REF!</v>
      </c>
      <c r="P33" s="155" t="e">
        <f t="shared" si="2"/>
        <v>#REF!</v>
      </c>
      <c r="Q33" s="155" t="e">
        <f t="shared" si="2"/>
        <v>#REF!</v>
      </c>
      <c r="R33" s="155" t="e">
        <f t="shared" si="2"/>
        <v>#REF!</v>
      </c>
      <c r="S33" s="155" t="e">
        <f t="shared" si="2"/>
        <v>#REF!</v>
      </c>
      <c r="T33" s="155" t="e">
        <f t="shared" si="2"/>
        <v>#REF!</v>
      </c>
    </row>
    <row r="34" spans="1:20" s="50" customFormat="1" x14ac:dyDescent="0.2">
      <c r="A34" s="88">
        <f>A25</f>
        <v>2</v>
      </c>
      <c r="B34" s="155" t="e">
        <f t="shared" si="3"/>
        <v>#REF!</v>
      </c>
      <c r="C34" s="155" t="e">
        <f t="shared" si="2"/>
        <v>#REF!</v>
      </c>
      <c r="D34" s="155" t="e">
        <f t="shared" si="2"/>
        <v>#REF!</v>
      </c>
      <c r="E34" s="155" t="e">
        <f t="shared" si="2"/>
        <v>#REF!</v>
      </c>
      <c r="F34" s="155" t="e">
        <f t="shared" si="2"/>
        <v>#REF!</v>
      </c>
      <c r="G34" s="155" t="e">
        <f t="shared" si="2"/>
        <v>#REF!</v>
      </c>
      <c r="H34" s="155" t="e">
        <f t="shared" si="2"/>
        <v>#REF!</v>
      </c>
      <c r="I34" s="155" t="e">
        <f t="shared" si="2"/>
        <v>#REF!</v>
      </c>
      <c r="J34" s="155" t="e">
        <f t="shared" si="2"/>
        <v>#REF!</v>
      </c>
      <c r="K34" s="155" t="e">
        <f t="shared" si="2"/>
        <v>#REF!</v>
      </c>
      <c r="L34" s="155" t="e">
        <f t="shared" si="2"/>
        <v>#REF!</v>
      </c>
      <c r="M34" s="155" t="e">
        <f t="shared" si="2"/>
        <v>#REF!</v>
      </c>
      <c r="N34" s="155" t="e">
        <f t="shared" si="2"/>
        <v>#REF!</v>
      </c>
      <c r="O34" s="155" t="e">
        <f t="shared" si="2"/>
        <v>#REF!</v>
      </c>
      <c r="P34" s="155" t="e">
        <f t="shared" si="2"/>
        <v>#REF!</v>
      </c>
      <c r="Q34" s="155" t="e">
        <f t="shared" si="2"/>
        <v>#REF!</v>
      </c>
      <c r="R34" s="155" t="e">
        <f t="shared" si="2"/>
        <v>#REF!</v>
      </c>
      <c r="S34" s="155" t="e">
        <f t="shared" si="2"/>
        <v>#REF!</v>
      </c>
      <c r="T34" s="155"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5" t="e">
        <f t="shared" si="3"/>
        <v>#REF!</v>
      </c>
      <c r="C36" s="155" t="e">
        <f t="shared" si="2"/>
        <v>#REF!</v>
      </c>
      <c r="D36" s="155" t="e">
        <f t="shared" si="2"/>
        <v>#REF!</v>
      </c>
      <c r="E36" s="155" t="e">
        <f t="shared" si="2"/>
        <v>#REF!</v>
      </c>
      <c r="F36" s="155" t="e">
        <f t="shared" si="2"/>
        <v>#REF!</v>
      </c>
      <c r="G36" s="155" t="e">
        <f t="shared" si="2"/>
        <v>#REF!</v>
      </c>
      <c r="H36" s="155" t="e">
        <f t="shared" si="2"/>
        <v>#REF!</v>
      </c>
      <c r="I36" s="155" t="e">
        <f t="shared" si="2"/>
        <v>#REF!</v>
      </c>
      <c r="J36" s="155" t="e">
        <f t="shared" si="2"/>
        <v>#REF!</v>
      </c>
      <c r="K36" s="155" t="e">
        <f t="shared" si="2"/>
        <v>#REF!</v>
      </c>
      <c r="L36" s="155" t="e">
        <f t="shared" si="2"/>
        <v>#REF!</v>
      </c>
      <c r="M36" s="155" t="e">
        <f t="shared" si="2"/>
        <v>#REF!</v>
      </c>
      <c r="N36" s="155" t="e">
        <f t="shared" si="2"/>
        <v>#REF!</v>
      </c>
      <c r="O36" s="155" t="e">
        <f t="shared" si="2"/>
        <v>#REF!</v>
      </c>
      <c r="P36" s="155" t="e">
        <f t="shared" si="2"/>
        <v>#REF!</v>
      </c>
      <c r="Q36" s="155" t="e">
        <f t="shared" si="2"/>
        <v>#REF!</v>
      </c>
      <c r="R36" s="155" t="e">
        <f t="shared" si="2"/>
        <v>#REF!</v>
      </c>
      <c r="S36" s="155" t="e">
        <f t="shared" si="2"/>
        <v>#REF!</v>
      </c>
      <c r="T36" s="155"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1" t="s">
        <v>82</v>
      </c>
    </row>
    <row r="2" spans="1:23" x14ac:dyDescent="0.2">
      <c r="A2" s="211"/>
    </row>
    <row r="3" spans="1:23" x14ac:dyDescent="0.2">
      <c r="A3" s="211"/>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12" t="s">
        <v>117</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11" t="s">
        <v>82</v>
      </c>
    </row>
    <row r="2" spans="1:51" x14ac:dyDescent="0.2">
      <c r="A2" s="211"/>
    </row>
    <row r="3" spans="1:51" x14ac:dyDescent="0.2">
      <c r="A3" s="211"/>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12" t="s">
        <v>117</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11" t="s">
        <v>82</v>
      </c>
    </row>
    <row r="2" spans="1:22" s="51" customFormat="1" ht="12" customHeight="1" x14ac:dyDescent="0.2">
      <c r="A2" s="211"/>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2"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11" t="s">
        <v>82</v>
      </c>
    </row>
    <row r="2" spans="1:20" s="51" customFormat="1" ht="12" customHeight="1" x14ac:dyDescent="0.2">
      <c r="A2" s="211"/>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1" t="s">
        <v>82</v>
      </c>
    </row>
    <row r="2" spans="1:3" s="51" customFormat="1" ht="12" customHeight="1" x14ac:dyDescent="0.2">
      <c r="A2" s="211"/>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11" t="s">
        <v>82</v>
      </c>
    </row>
    <row r="2" spans="1:18" x14ac:dyDescent="0.2">
      <c r="A2" s="211"/>
    </row>
    <row r="3" spans="1:18" x14ac:dyDescent="0.2">
      <c r="A3" s="211"/>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4"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8" t="s">
        <v>155</v>
      </c>
    </row>
    <row r="53" spans="1:1" x14ac:dyDescent="0.2">
      <c r="A53" s="152"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3" t="s">
        <v>160</v>
      </c>
    </row>
    <row r="66" spans="1:1" ht="30" customHeight="1" x14ac:dyDescent="0.2">
      <c r="A66" s="113" t="s">
        <v>99</v>
      </c>
    </row>
    <row r="67" spans="1:1" ht="63" x14ac:dyDescent="0.2">
      <c r="A67" s="149"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6"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59" t="s">
        <v>162</v>
      </c>
    </row>
    <row r="51" spans="1:1" ht="24" x14ac:dyDescent="0.2">
      <c r="A51" s="46" t="s">
        <v>116</v>
      </c>
    </row>
    <row r="52" spans="1:1" x14ac:dyDescent="0.2">
      <c r="A52" s="59"/>
    </row>
    <row r="53" spans="1:1" ht="25.5" x14ac:dyDescent="0.2">
      <c r="A53" s="157"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6"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59" t="s">
        <v>162</v>
      </c>
    </row>
    <row r="32" spans="1:3" ht="24" x14ac:dyDescent="0.2">
      <c r="A32" s="46" t="s">
        <v>116</v>
      </c>
    </row>
    <row r="33" spans="1:1" x14ac:dyDescent="0.2">
      <c r="A33" s="59"/>
    </row>
    <row r="34" spans="1:1" ht="25.5" x14ac:dyDescent="0.2">
      <c r="A34" s="157"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11" t="s">
        <v>82</v>
      </c>
    </row>
    <row r="2" spans="1:30" s="51" customFormat="1" ht="12" customHeight="1" x14ac:dyDescent="0.2">
      <c r="A2" s="211"/>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13" t="s">
        <v>82</v>
      </c>
    </row>
    <row r="2" spans="1:2" x14ac:dyDescent="0.2">
      <c r="A2" s="213"/>
    </row>
    <row r="3" spans="1:2" x14ac:dyDescent="0.2">
      <c r="A3" s="213"/>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13" t="s">
        <v>82</v>
      </c>
    </row>
    <row r="2" spans="1:2" x14ac:dyDescent="0.2">
      <c r="A2" s="213"/>
    </row>
    <row r="3" spans="1:2" x14ac:dyDescent="0.2">
      <c r="A3" s="213"/>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11" t="s">
        <v>82</v>
      </c>
    </row>
    <row r="2" spans="1:22" s="51" customFormat="1" ht="12" customHeight="1" x14ac:dyDescent="0.2">
      <c r="A2" s="211"/>
    </row>
    <row r="3" spans="1:22" s="53" customFormat="1" x14ac:dyDescent="0.2">
      <c r="A3" s="89"/>
    </row>
    <row r="4" spans="1:22" ht="18" customHeight="1" x14ac:dyDescent="0.2">
      <c r="A4" s="111" t="s">
        <v>180</v>
      </c>
      <c r="B4" s="92" t="e">
        <f>'AVIA 25'!#REF!</f>
        <v>#REF!</v>
      </c>
      <c r="C4" s="92" t="e">
        <f>'AVIA 25'!#REF!</f>
        <v>#REF!</v>
      </c>
      <c r="D4" s="92" t="e">
        <f>'AVIA 25'!#REF!</f>
        <v>#REF!</v>
      </c>
      <c r="E4" s="92" t="e">
        <f>'AVIA 25'!#REF!</f>
        <v>#REF!</v>
      </c>
      <c r="F4" s="92" t="e">
        <f>'AVIA 25'!#REF!</f>
        <v>#REF!</v>
      </c>
      <c r="G4" s="92" t="e">
        <f>'AVIA 25'!#REF!</f>
        <v>#REF!</v>
      </c>
      <c r="H4" s="92" t="e">
        <f>'AVIA 25'!#REF!</f>
        <v>#REF!</v>
      </c>
      <c r="I4" s="92" t="e">
        <f>'AVIA 25'!#REF!</f>
        <v>#REF!</v>
      </c>
      <c r="J4" s="92" t="e">
        <f>'AVIA 25'!#REF!</f>
        <v>#REF!</v>
      </c>
      <c r="K4" s="92" t="e">
        <f>'AVIA 25'!#REF!</f>
        <v>#REF!</v>
      </c>
      <c r="L4" s="92" t="e">
        <f>'AVIA 25'!#REF!</f>
        <v>#REF!</v>
      </c>
      <c r="M4" s="92" t="e">
        <f>'AVIA 25'!#REF!</f>
        <v>#REF!</v>
      </c>
      <c r="N4" s="92" t="e">
        <f>'AVIA 25'!#REF!</f>
        <v>#REF!</v>
      </c>
      <c r="O4" s="92" t="e">
        <f>'AVIA 25'!#REF!</f>
        <v>#REF!</v>
      </c>
      <c r="P4" s="92" t="e">
        <f>'AVIA 25'!#REF!</f>
        <v>#REF!</v>
      </c>
      <c r="Q4" s="92" t="e">
        <f>'AVIA 25'!#REF!</f>
        <v>#REF!</v>
      </c>
      <c r="R4" s="92" t="e">
        <f>'AVIA 25'!#REF!</f>
        <v>#REF!</v>
      </c>
      <c r="S4" s="92" t="e">
        <f>'AVIA 25'!#REF!</f>
        <v>#REF!</v>
      </c>
      <c r="T4" s="92" t="e">
        <f>'AVIA 25'!#REF!</f>
        <v>#REF!</v>
      </c>
      <c r="U4" s="92" t="e">
        <f>'AVIA 25'!#REF!</f>
        <v>#REF!</v>
      </c>
      <c r="V4" s="92" t="e">
        <f>'AVIA 25'!#REF!</f>
        <v>#REF!</v>
      </c>
    </row>
    <row r="5" spans="1:22" ht="20.25" customHeight="1" x14ac:dyDescent="0.2">
      <c r="A5" s="90" t="s">
        <v>64</v>
      </c>
      <c r="B5" s="92" t="e">
        <f>'AVIA 25'!#REF!</f>
        <v>#REF!</v>
      </c>
      <c r="C5" s="92" t="e">
        <f>'AVIA 25'!#REF!</f>
        <v>#REF!</v>
      </c>
      <c r="D5" s="92" t="e">
        <f>'AVIA 25'!#REF!</f>
        <v>#REF!</v>
      </c>
      <c r="E5" s="92" t="e">
        <f>'AVIA 25'!#REF!</f>
        <v>#REF!</v>
      </c>
      <c r="F5" s="92" t="e">
        <f>'AVIA 25'!#REF!</f>
        <v>#REF!</v>
      </c>
      <c r="G5" s="92" t="e">
        <f>'AVIA 25'!#REF!</f>
        <v>#REF!</v>
      </c>
      <c r="H5" s="92" t="e">
        <f>'AVIA 25'!#REF!</f>
        <v>#REF!</v>
      </c>
      <c r="I5" s="92" t="e">
        <f>'AVIA 25'!#REF!</f>
        <v>#REF!</v>
      </c>
      <c r="J5" s="92" t="e">
        <f>'AVIA 25'!#REF!</f>
        <v>#REF!</v>
      </c>
      <c r="K5" s="92" t="e">
        <f>'AVIA 25'!#REF!</f>
        <v>#REF!</v>
      </c>
      <c r="L5" s="92" t="e">
        <f>'AVIA 25'!#REF!</f>
        <v>#REF!</v>
      </c>
      <c r="M5" s="92" t="e">
        <f>'AVIA 25'!#REF!</f>
        <v>#REF!</v>
      </c>
      <c r="N5" s="92" t="e">
        <f>'AVIA 25'!#REF!</f>
        <v>#REF!</v>
      </c>
      <c r="O5" s="92" t="e">
        <f>'AVIA 25'!#REF!</f>
        <v>#REF!</v>
      </c>
      <c r="P5" s="92" t="e">
        <f>'AVIA 25'!#REF!</f>
        <v>#REF!</v>
      </c>
      <c r="Q5" s="92" t="e">
        <f>'AVIA 25'!#REF!</f>
        <v>#REF!</v>
      </c>
      <c r="R5" s="92" t="e">
        <f>'AVIA 25'!#REF!</f>
        <v>#REF!</v>
      </c>
      <c r="S5" s="92" t="e">
        <f>'AVIA 25'!#REF!</f>
        <v>#REF!</v>
      </c>
      <c r="T5" s="92" t="e">
        <f>'AVIA 25'!#REF!</f>
        <v>#REF!</v>
      </c>
      <c r="U5" s="92" t="e">
        <f>'AVIA 25'!#REF!</f>
        <v>#REF!</v>
      </c>
      <c r="V5" s="92" t="e">
        <f>'AVIA 25'!#REF!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1" t="s">
        <v>82</v>
      </c>
    </row>
    <row r="2" spans="1:22" s="51" customFormat="1" ht="12" customHeight="1" x14ac:dyDescent="0.2">
      <c r="A2" s="211"/>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9" t="s">
        <v>162</v>
      </c>
    </row>
    <row r="46" spans="1:22" ht="13.35" customHeight="1" thickBot="1" x14ac:dyDescent="0.25">
      <c r="A46" s="43"/>
    </row>
    <row r="47" spans="1:22" x14ac:dyDescent="0.2">
      <c r="A47" s="168" t="s">
        <v>70</v>
      </c>
    </row>
    <row r="48" spans="1:22" ht="72.75" thickBot="1" x14ac:dyDescent="0.25">
      <c r="A48" s="112" t="s">
        <v>103</v>
      </c>
    </row>
    <row r="49" spans="1:1" ht="12.75" thickBot="1" x14ac:dyDescent="0.25">
      <c r="A49" s="107" t="s">
        <v>139</v>
      </c>
    </row>
    <row r="50" spans="1:1" ht="12.75" thickBot="1" x14ac:dyDescent="0.25">
      <c r="A50" s="176" t="s">
        <v>221</v>
      </c>
    </row>
    <row r="51" spans="1:1" x14ac:dyDescent="0.2">
      <c r="A51" s="177" t="s">
        <v>220</v>
      </c>
    </row>
    <row r="52" spans="1:1" ht="12.75" thickBot="1" x14ac:dyDescent="0.25">
      <c r="A52" s="166" t="s">
        <v>222</v>
      </c>
    </row>
    <row r="53" spans="1:1" ht="12.75" thickBot="1" x14ac:dyDescent="0.25">
      <c r="A53" s="107" t="s">
        <v>171</v>
      </c>
    </row>
    <row r="54" spans="1:1" x14ac:dyDescent="0.2">
      <c r="A54" s="158" t="s">
        <v>172</v>
      </c>
    </row>
    <row r="55" spans="1:1" x14ac:dyDescent="0.2">
      <c r="A55" s="158" t="s">
        <v>173</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1" t="s">
        <v>82</v>
      </c>
    </row>
    <row r="2" spans="1:22" s="51" customFormat="1" ht="12" customHeight="1" x14ac:dyDescent="0.2">
      <c r="A2" s="211"/>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59" t="s">
        <v>162</v>
      </c>
    </row>
    <row r="30" spans="1:22" ht="13.35" customHeight="1" thickBot="1" x14ac:dyDescent="0.25">
      <c r="A30" s="43"/>
    </row>
    <row r="31" spans="1:22" x14ac:dyDescent="0.2">
      <c r="A31" s="168" t="s">
        <v>70</v>
      </c>
    </row>
    <row r="32" spans="1:22" ht="72.75" thickBot="1" x14ac:dyDescent="0.25">
      <c r="A32" s="112" t="s">
        <v>103</v>
      </c>
    </row>
    <row r="33" spans="1:1" ht="12.75" thickBot="1" x14ac:dyDescent="0.25">
      <c r="A33" s="107" t="s">
        <v>139</v>
      </c>
    </row>
    <row r="34" spans="1:1" ht="12.75" thickBot="1" x14ac:dyDescent="0.25">
      <c r="A34" s="176" t="s">
        <v>221</v>
      </c>
    </row>
    <row r="35" spans="1:1" x14ac:dyDescent="0.2">
      <c r="A35" s="177" t="s">
        <v>220</v>
      </c>
    </row>
    <row r="36" spans="1:1" ht="12.75" thickBot="1" x14ac:dyDescent="0.25">
      <c r="A36" s="166" t="s">
        <v>222</v>
      </c>
    </row>
    <row r="37" spans="1:1" ht="12.75" thickBot="1" x14ac:dyDescent="0.25">
      <c r="A37" s="107" t="s">
        <v>171</v>
      </c>
    </row>
    <row r="38" spans="1:1" x14ac:dyDescent="0.2">
      <c r="A38" s="158" t="s">
        <v>172</v>
      </c>
    </row>
    <row r="39" spans="1:1" x14ac:dyDescent="0.2">
      <c r="A39" s="158" t="s">
        <v>173</v>
      </c>
    </row>
  </sheetData>
  <mergeCells count="1">
    <mergeCell ref="A1:A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1" t="s">
        <v>82</v>
      </c>
    </row>
    <row r="2" spans="1:2" x14ac:dyDescent="0.2">
      <c r="A2" s="211"/>
    </row>
    <row r="3" spans="1:2" x14ac:dyDescent="0.2">
      <c r="A3" s="211"/>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0">
        <v>1</v>
      </c>
      <c r="B31" s="94" t="e">
        <f t="shared" ref="B31" si="4">ROUNDUP(B11*0.9,)</f>
        <v>#REF!</v>
      </c>
    </row>
    <row r="32" spans="1:2" s="50" customFormat="1" ht="12" x14ac:dyDescent="0.2">
      <c r="A32" s="180">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1" t="s">
        <v>82</v>
      </c>
    </row>
    <row r="2" spans="1:2" x14ac:dyDescent="0.2">
      <c r="A2" s="211"/>
    </row>
    <row r="3" spans="1:2" x14ac:dyDescent="0.2">
      <c r="A3" s="211"/>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0">
        <v>1</v>
      </c>
      <c r="B31" s="94" t="e">
        <f t="shared" ref="B31" si="4">ROUNDUP(B11*0.87,)</f>
        <v>#REF!</v>
      </c>
    </row>
    <row r="32" spans="1:2" s="50" customFormat="1" ht="12" x14ac:dyDescent="0.2">
      <c r="A32" s="180">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1" t="s">
        <v>82</v>
      </c>
    </row>
    <row r="2" spans="1:2" x14ac:dyDescent="0.2">
      <c r="A2" s="211"/>
    </row>
    <row r="3" spans="1:2" x14ac:dyDescent="0.2">
      <c r="A3" s="211"/>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6"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59" t="s">
        <v>162</v>
      </c>
    </row>
    <row r="40" spans="1:1" ht="29.25" customHeight="1" x14ac:dyDescent="0.2">
      <c r="A40" s="145" t="s">
        <v>104</v>
      </c>
    </row>
    <row r="41" spans="1:1" ht="46.9" customHeight="1" x14ac:dyDescent="0.2">
      <c r="A41" s="175" t="s">
        <v>204</v>
      </c>
    </row>
    <row r="42" spans="1:1" ht="21" x14ac:dyDescent="0.2">
      <c r="A42" s="175" t="s">
        <v>205</v>
      </c>
    </row>
    <row r="43" spans="1:1" ht="31.5" x14ac:dyDescent="0.2">
      <c r="A43" s="175" t="s">
        <v>207</v>
      </c>
    </row>
    <row r="44" spans="1:1" ht="31.5" x14ac:dyDescent="0.2">
      <c r="A44" s="175" t="s">
        <v>208</v>
      </c>
    </row>
    <row r="45" spans="1:1" ht="42" x14ac:dyDescent="0.2">
      <c r="A45" s="175" t="s">
        <v>206</v>
      </c>
    </row>
    <row r="46" spans="1:1" ht="21" x14ac:dyDescent="0.2">
      <c r="A46" s="175" t="s">
        <v>209</v>
      </c>
    </row>
    <row r="47" spans="1:1" ht="34.5" x14ac:dyDescent="0.2">
      <c r="A47" s="175" t="s">
        <v>210</v>
      </c>
    </row>
    <row r="48" spans="1:1" ht="23.25" x14ac:dyDescent="0.2">
      <c r="A48" s="175" t="s">
        <v>211</v>
      </c>
    </row>
    <row r="49" spans="1:1" ht="31.5" x14ac:dyDescent="0.2">
      <c r="A49" s="175" t="s">
        <v>212</v>
      </c>
    </row>
    <row r="50" spans="1:1" ht="31.5" x14ac:dyDescent="0.2">
      <c r="A50" s="175" t="s">
        <v>213</v>
      </c>
    </row>
    <row r="51" spans="1:1" ht="30" customHeight="1" x14ac:dyDescent="0.2">
      <c r="A51" s="113" t="s">
        <v>99</v>
      </c>
    </row>
    <row r="52" spans="1:1" ht="63" hidden="1" x14ac:dyDescent="0.2">
      <c r="A52" s="149"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1" t="s">
        <v>82</v>
      </c>
    </row>
    <row r="2" spans="1:2" x14ac:dyDescent="0.2">
      <c r="A2" s="211"/>
    </row>
    <row r="3" spans="1:2" x14ac:dyDescent="0.2">
      <c r="A3" s="211"/>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0">
        <v>1</v>
      </c>
      <c r="B32" s="94" t="e">
        <f t="shared" ref="B32" si="4">ROUNDUP(B11*0.9,)</f>
        <v>#REF!</v>
      </c>
    </row>
    <row r="33" spans="1:2" s="50" customFormat="1" ht="12" x14ac:dyDescent="0.2">
      <c r="A33" s="180">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1" t="s">
        <v>82</v>
      </c>
    </row>
    <row r="2" spans="1:2" x14ac:dyDescent="0.2">
      <c r="A2" s="211"/>
    </row>
    <row r="3" spans="1:2" x14ac:dyDescent="0.2">
      <c r="A3" s="211"/>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0">
        <v>1</v>
      </c>
      <c r="B32" s="94" t="e">
        <f t="shared" ref="B32" si="4">ROUNDUP(B11*0.87,)</f>
        <v>#REF!</v>
      </c>
    </row>
    <row r="33" spans="1:2" s="50" customFormat="1" ht="12" x14ac:dyDescent="0.2">
      <c r="A33" s="180">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1" t="s">
        <v>82</v>
      </c>
    </row>
    <row r="2" spans="1:2" x14ac:dyDescent="0.2">
      <c r="A2" s="211"/>
    </row>
    <row r="3" spans="1:2" x14ac:dyDescent="0.2">
      <c r="A3" s="211"/>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6"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59" t="s">
        <v>162</v>
      </c>
    </row>
    <row r="39" spans="1:1" ht="24" x14ac:dyDescent="0.2">
      <c r="A39" s="46" t="s">
        <v>116</v>
      </c>
    </row>
    <row r="40" spans="1:1" x14ac:dyDescent="0.2">
      <c r="A40" s="59"/>
    </row>
    <row r="41" spans="1:1" ht="25.5" x14ac:dyDescent="0.2">
      <c r="A41" s="157" t="s">
        <v>168</v>
      </c>
    </row>
    <row r="42" spans="1:1" ht="45" x14ac:dyDescent="0.2">
      <c r="A42" s="179" t="s">
        <v>226</v>
      </c>
    </row>
    <row r="43" spans="1:1" ht="32.450000000000003" customHeight="1" x14ac:dyDescent="0.2">
      <c r="A43" s="179" t="s">
        <v>227</v>
      </c>
    </row>
    <row r="44" spans="1:1" ht="22.5" x14ac:dyDescent="0.2">
      <c r="A44" s="179" t="s">
        <v>229</v>
      </c>
    </row>
    <row r="45" spans="1:1" ht="22.5" x14ac:dyDescent="0.2">
      <c r="A45" s="179" t="s">
        <v>230</v>
      </c>
    </row>
    <row r="46" spans="1:1" ht="22.5" x14ac:dyDescent="0.2">
      <c r="A46" s="179" t="s">
        <v>231</v>
      </c>
    </row>
    <row r="47" spans="1:1" ht="33.75" x14ac:dyDescent="0.2">
      <c r="A47" s="179" t="s">
        <v>232</v>
      </c>
    </row>
    <row r="48" spans="1:1" ht="33.75" x14ac:dyDescent="0.2">
      <c r="A48" s="179"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R41"/>
  <sheetViews>
    <sheetView zoomScaleNormal="100" workbookViewId="0">
      <selection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ht="18.75" customHeight="1" x14ac:dyDescent="0.2">
      <c r="A3" s="111" t="s">
        <v>100</v>
      </c>
      <c r="B3" s="191">
        <f>'нетто 18'!B24</f>
        <v>45834</v>
      </c>
      <c r="C3" s="191">
        <f>'нетто 18'!C24</f>
        <v>45836</v>
      </c>
      <c r="D3" s="191">
        <f>'нетто 18'!D24</f>
        <v>45837</v>
      </c>
      <c r="E3" s="191">
        <f>'нетто 18'!E24</f>
        <v>45838</v>
      </c>
      <c r="F3" s="191">
        <f>'нетто 18'!F24</f>
        <v>45839</v>
      </c>
      <c r="G3" s="191">
        <f>'нетто 18'!G24</f>
        <v>45842</v>
      </c>
      <c r="H3" s="191">
        <f>'нетто 18'!H24</f>
        <v>45843</v>
      </c>
      <c r="I3" s="191">
        <f>'нетто 18'!I24</f>
        <v>45845</v>
      </c>
      <c r="J3" s="191">
        <f>'нетто 18'!J24</f>
        <v>45847</v>
      </c>
      <c r="K3" s="191">
        <f>'нетто 18'!K24</f>
        <v>45849</v>
      </c>
      <c r="L3" s="191">
        <f>'нетто 18'!L24</f>
        <v>45851</v>
      </c>
      <c r="M3" s="191">
        <f>'нетто 18'!M24</f>
        <v>45852</v>
      </c>
      <c r="N3" s="191">
        <f>'нетто 18'!N24</f>
        <v>45853</v>
      </c>
      <c r="O3" s="191">
        <f>'нетто 18'!O24</f>
        <v>45856</v>
      </c>
      <c r="P3" s="191">
        <f>'нетто 18'!P24</f>
        <v>45858</v>
      </c>
      <c r="Q3" s="191">
        <f>'нетто 18'!Q24</f>
        <v>45859</v>
      </c>
      <c r="R3" s="191">
        <f>'нетто 18'!R24</f>
        <v>45862</v>
      </c>
      <c r="S3" s="191">
        <f>'нетто 18'!S24</f>
        <v>45863</v>
      </c>
      <c r="T3" s="191">
        <f>'нетто 18'!T24</f>
        <v>45865</v>
      </c>
      <c r="U3" s="191">
        <f>'нетто 18'!U24</f>
        <v>45867</v>
      </c>
      <c r="V3" s="191">
        <f>'нетто 18'!V24</f>
        <v>45868</v>
      </c>
      <c r="W3" s="191">
        <f>'нетто 18'!W24</f>
        <v>45870</v>
      </c>
      <c r="X3" s="191">
        <f>'нетто 18'!X24</f>
        <v>45872</v>
      </c>
      <c r="Y3" s="191">
        <f>'нетто 18'!Y24</f>
        <v>45874</v>
      </c>
      <c r="Z3" s="191">
        <f>'нетто 18'!Z24</f>
        <v>45875</v>
      </c>
      <c r="AA3" s="191">
        <f>'нетто 18'!AA24</f>
        <v>45878</v>
      </c>
      <c r="AB3" s="191">
        <f>'нетто 18'!AB24</f>
        <v>45880</v>
      </c>
      <c r="AC3" s="191">
        <f>'нетто 18'!AC24</f>
        <v>45885</v>
      </c>
      <c r="AD3" s="191">
        <f>'нетто 18'!AD24</f>
        <v>45886</v>
      </c>
      <c r="AE3" s="191">
        <f>'нетто 18'!AE24</f>
        <v>45887</v>
      </c>
      <c r="AF3" s="191">
        <f>'нетто 18'!AF24</f>
        <v>45888</v>
      </c>
      <c r="AG3" s="191">
        <f>'нетто 18'!AG24</f>
        <v>45890</v>
      </c>
      <c r="AH3" s="191">
        <f>'нетто 18'!AH24</f>
        <v>45891</v>
      </c>
      <c r="AI3" s="191">
        <f>'нетто 18'!AI24</f>
        <v>45892</v>
      </c>
      <c r="AJ3" s="191">
        <f>'нетто 18'!AJ24</f>
        <v>45894</v>
      </c>
      <c r="AK3" s="191">
        <f>'нетто 18'!AK24</f>
        <v>45895</v>
      </c>
      <c r="AL3" s="191">
        <f>'нетто 18'!AL24</f>
        <v>45897</v>
      </c>
      <c r="AM3" s="191">
        <f>'нетто 18'!AM24</f>
        <v>45901</v>
      </c>
      <c r="AN3" s="191">
        <f>'нетто 18'!AN24</f>
        <v>45905</v>
      </c>
      <c r="AO3" s="191">
        <f>'нетто 18'!AO24</f>
        <v>45907</v>
      </c>
      <c r="AP3" s="191">
        <f>'нетто 18'!AP24</f>
        <v>45908</v>
      </c>
      <c r="AQ3" s="191">
        <f>'нетто 18'!AQ24</f>
        <v>45911</v>
      </c>
      <c r="AR3" s="191">
        <f>'нетто 18'!AR24</f>
        <v>45912</v>
      </c>
      <c r="AS3" s="191">
        <f>'нетто 18'!AS24</f>
        <v>45921</v>
      </c>
      <c r="AT3" s="191">
        <f>'нетто 18'!AT24</f>
        <v>45931</v>
      </c>
      <c r="AU3" s="191">
        <f>'нетто 18'!AU24</f>
        <v>45940</v>
      </c>
      <c r="AV3" s="191">
        <f>'нетто 18'!AV24</f>
        <v>45942</v>
      </c>
      <c r="AW3" s="191">
        <f>'нетто 18'!AW24</f>
        <v>45947</v>
      </c>
      <c r="AX3" s="191">
        <f>'нетто 18'!AX24</f>
        <v>45949</v>
      </c>
      <c r="AY3" s="191">
        <f>'нетто 18'!AY24</f>
        <v>45953</v>
      </c>
      <c r="AZ3" s="191">
        <f>'нетто 18'!AZ24</f>
        <v>45954</v>
      </c>
      <c r="BA3" s="191">
        <f>'нетто 18'!BA24</f>
        <v>45956</v>
      </c>
      <c r="BB3" s="191">
        <f>'нетто 18'!BB24</f>
        <v>45961</v>
      </c>
      <c r="BC3" s="191">
        <f>'нетто 18'!BC24</f>
        <v>45965</v>
      </c>
      <c r="BD3" s="191">
        <f>'нетто 18'!BD24</f>
        <v>45966</v>
      </c>
      <c r="BE3" s="191">
        <f>'нетто 18'!BE24</f>
        <v>45968</v>
      </c>
      <c r="BF3" s="191">
        <f>'нетто 18'!BF24</f>
        <v>45970</v>
      </c>
      <c r="BG3" s="191">
        <f>'нетто 18'!BG24</f>
        <v>45975</v>
      </c>
      <c r="BH3" s="191">
        <f>'нетто 18'!BH24</f>
        <v>45977</v>
      </c>
      <c r="BI3" s="191">
        <f>'нетто 18'!BI24</f>
        <v>45982</v>
      </c>
      <c r="BJ3" s="191">
        <f>'нетто 18'!BJ24</f>
        <v>45984</v>
      </c>
      <c r="BK3" s="191">
        <f>'нетто 18'!BK24</f>
        <v>45989</v>
      </c>
      <c r="BL3" s="191">
        <f>'нетто 18'!BL24</f>
        <v>45991</v>
      </c>
      <c r="BM3" s="191">
        <f>'нетто 18'!BM24</f>
        <v>45992</v>
      </c>
      <c r="BN3" s="191">
        <f>'нетто 18'!BN24</f>
        <v>45998</v>
      </c>
      <c r="BO3" s="191">
        <f>'нетто 18'!BO24</f>
        <v>46000</v>
      </c>
      <c r="BP3" s="191">
        <f>'нетто 18'!BP24</f>
        <v>46003</v>
      </c>
      <c r="BQ3" s="191">
        <f>'нетто 18'!BQ24</f>
        <v>46010</v>
      </c>
      <c r="BR3" s="191">
        <f>'нетто 18'!BR24</f>
        <v>46012</v>
      </c>
    </row>
    <row r="4" spans="1:70" ht="17.25" customHeight="1" x14ac:dyDescent="0.2">
      <c r="A4" s="90" t="s">
        <v>64</v>
      </c>
      <c r="B4" s="191">
        <f>'нетто 18'!B25</f>
        <v>45835</v>
      </c>
      <c r="C4" s="191">
        <f>'нетто 18'!C25</f>
        <v>45836</v>
      </c>
      <c r="D4" s="191">
        <f>'нетто 18'!D25</f>
        <v>45837</v>
      </c>
      <c r="E4" s="191">
        <f>'нетто 18'!E25</f>
        <v>45838</v>
      </c>
      <c r="F4" s="191">
        <f>'нетто 18'!F25</f>
        <v>45841</v>
      </c>
      <c r="G4" s="191">
        <f>'нетто 18'!G25</f>
        <v>45842</v>
      </c>
      <c r="H4" s="191">
        <f>'нетто 18'!H25</f>
        <v>45844</v>
      </c>
      <c r="I4" s="191">
        <f>'нетто 18'!I25</f>
        <v>45846</v>
      </c>
      <c r="J4" s="191">
        <f>'нетто 18'!J25</f>
        <v>45848</v>
      </c>
      <c r="K4" s="191">
        <f>'нетто 18'!K25</f>
        <v>45850</v>
      </c>
      <c r="L4" s="191">
        <f>'нетто 18'!L25</f>
        <v>45851</v>
      </c>
      <c r="M4" s="191">
        <f>'нетто 18'!M25</f>
        <v>45852</v>
      </c>
      <c r="N4" s="191">
        <f>'нетто 18'!N25</f>
        <v>45855</v>
      </c>
      <c r="O4" s="191">
        <f>'нетто 18'!O25</f>
        <v>45857</v>
      </c>
      <c r="P4" s="191">
        <f>'нетто 18'!P25</f>
        <v>45858</v>
      </c>
      <c r="Q4" s="191">
        <f>'нетто 18'!Q25</f>
        <v>45861</v>
      </c>
      <c r="R4" s="191">
        <f>'нетто 18'!R25</f>
        <v>45862</v>
      </c>
      <c r="S4" s="191">
        <f>'нетто 18'!S25</f>
        <v>45864</v>
      </c>
      <c r="T4" s="191">
        <f>'нетто 18'!T25</f>
        <v>45866</v>
      </c>
      <c r="U4" s="191">
        <f>'нетто 18'!U25</f>
        <v>45867</v>
      </c>
      <c r="V4" s="191">
        <f>'нетто 18'!V25</f>
        <v>45869</v>
      </c>
      <c r="W4" s="191">
        <f>'нетто 18'!W25</f>
        <v>45871</v>
      </c>
      <c r="X4" s="191">
        <f>'нетто 18'!X25</f>
        <v>45873</v>
      </c>
      <c r="Y4" s="191">
        <f>'нетто 18'!Y25</f>
        <v>45874</v>
      </c>
      <c r="Z4" s="191">
        <f>'нетто 18'!Z25</f>
        <v>45877</v>
      </c>
      <c r="AA4" s="191">
        <f>'нетто 18'!AA25</f>
        <v>45879</v>
      </c>
      <c r="AB4" s="191">
        <f>'нетто 18'!AB25</f>
        <v>45884</v>
      </c>
      <c r="AC4" s="191">
        <f>'нетто 18'!AC25</f>
        <v>45885</v>
      </c>
      <c r="AD4" s="191">
        <f>'нетто 18'!AD25</f>
        <v>45886</v>
      </c>
      <c r="AE4" s="191">
        <f>'нетто 18'!AE25</f>
        <v>45887</v>
      </c>
      <c r="AF4" s="191">
        <f>'нетто 18'!AF25</f>
        <v>45889</v>
      </c>
      <c r="AG4" s="191">
        <f>'нетто 18'!AG25</f>
        <v>45890</v>
      </c>
      <c r="AH4" s="191">
        <f>'нетто 18'!AH25</f>
        <v>45891</v>
      </c>
      <c r="AI4" s="191">
        <f>'нетто 18'!AI25</f>
        <v>45893</v>
      </c>
      <c r="AJ4" s="191">
        <f>'нетто 18'!AJ25</f>
        <v>45894</v>
      </c>
      <c r="AK4" s="191">
        <f>'нетто 18'!AK25</f>
        <v>45896</v>
      </c>
      <c r="AL4" s="191">
        <f>'нетто 18'!AL25</f>
        <v>45900</v>
      </c>
      <c r="AM4" s="191">
        <f>'нетто 18'!AM25</f>
        <v>45904</v>
      </c>
      <c r="AN4" s="191">
        <f>'нетто 18'!AN25</f>
        <v>45906</v>
      </c>
      <c r="AO4" s="191">
        <f>'нетто 18'!AO25</f>
        <v>45907</v>
      </c>
      <c r="AP4" s="191">
        <f>'нетто 18'!AP25</f>
        <v>45910</v>
      </c>
      <c r="AQ4" s="191">
        <f>'нетто 18'!AQ25</f>
        <v>45911</v>
      </c>
      <c r="AR4" s="191">
        <f>'нетто 18'!AR25</f>
        <v>45920</v>
      </c>
      <c r="AS4" s="191">
        <f>'нетто 18'!AS25</f>
        <v>45930</v>
      </c>
      <c r="AT4" s="191">
        <f>'нетто 18'!AT25</f>
        <v>45939</v>
      </c>
      <c r="AU4" s="191">
        <f>'нетто 18'!AU25</f>
        <v>45941</v>
      </c>
      <c r="AV4" s="191">
        <f>'нетто 18'!AV25</f>
        <v>45946</v>
      </c>
      <c r="AW4" s="191">
        <f>'нетто 18'!AW25</f>
        <v>45948</v>
      </c>
      <c r="AX4" s="191">
        <f>'нетто 18'!AX25</f>
        <v>45952</v>
      </c>
      <c r="AY4" s="191">
        <f>'нетто 18'!AY25</f>
        <v>45953</v>
      </c>
      <c r="AZ4" s="191">
        <f>'нетто 18'!AZ25</f>
        <v>45955</v>
      </c>
      <c r="BA4" s="191">
        <f>'нетто 18'!BA25</f>
        <v>45960</v>
      </c>
      <c r="BB4" s="191">
        <f>'нетто 18'!BB25</f>
        <v>45964</v>
      </c>
      <c r="BC4" s="191">
        <f>'нетто 18'!BC25</f>
        <v>45965</v>
      </c>
      <c r="BD4" s="191">
        <f>'нетто 18'!BD25</f>
        <v>45967</v>
      </c>
      <c r="BE4" s="191">
        <f>'нетто 18'!BE25</f>
        <v>45969</v>
      </c>
      <c r="BF4" s="191">
        <f>'нетто 18'!BF25</f>
        <v>45974</v>
      </c>
      <c r="BG4" s="191">
        <f>'нетто 18'!BG25</f>
        <v>45976</v>
      </c>
      <c r="BH4" s="191">
        <f>'нетто 18'!BH25</f>
        <v>45981</v>
      </c>
      <c r="BI4" s="191">
        <f>'нетто 18'!BI25</f>
        <v>45983</v>
      </c>
      <c r="BJ4" s="191">
        <f>'нетто 18'!BJ25</f>
        <v>45988</v>
      </c>
      <c r="BK4" s="191">
        <f>'нетто 18'!BK25</f>
        <v>45990</v>
      </c>
      <c r="BL4" s="191">
        <f>'нетто 18'!BL25</f>
        <v>45991</v>
      </c>
      <c r="BM4" s="191">
        <f>'нетто 18'!BM25</f>
        <v>45997</v>
      </c>
      <c r="BN4" s="191">
        <f>'нетто 18'!BN25</f>
        <v>45999</v>
      </c>
      <c r="BO4" s="191">
        <f>'нетто 18'!BO25</f>
        <v>46002</v>
      </c>
      <c r="BP4" s="191">
        <f>'нетто 18'!BP25</f>
        <v>46009</v>
      </c>
      <c r="BQ4" s="191">
        <f>'нетто 18'!BQ25</f>
        <v>46011</v>
      </c>
      <c r="BR4" s="191">
        <f>'нетто 18'!BR25</f>
        <v>46016</v>
      </c>
    </row>
    <row r="5" spans="1:70" s="44" customFormat="1" x14ac:dyDescent="0.2">
      <c r="A5" s="42" t="s">
        <v>83</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row>
    <row r="6" spans="1:70" s="50" customFormat="1" x14ac:dyDescent="0.2">
      <c r="A6" s="88">
        <v>1</v>
      </c>
      <c r="B6" s="199">
        <f>'нетто 18'!B27+25</f>
        <v>16835</v>
      </c>
      <c r="C6" s="199">
        <f>'нетто 18'!C27+25</f>
        <v>13883</v>
      </c>
      <c r="D6" s="199">
        <f>'нетто 18'!D27+25</f>
        <v>13063</v>
      </c>
      <c r="E6" s="199">
        <f>'нетто 18'!E27+25</f>
        <v>13063</v>
      </c>
      <c r="F6" s="199">
        <f>'нетто 18'!F27+25</f>
        <v>16835</v>
      </c>
      <c r="G6" s="199">
        <f>'нетто 18'!G27+25</f>
        <v>16835</v>
      </c>
      <c r="H6" s="199">
        <f>'нетто 18'!H27+25</f>
        <v>15277</v>
      </c>
      <c r="I6" s="199">
        <f>'нетто 18'!I27+25</f>
        <v>16835</v>
      </c>
      <c r="J6" s="199">
        <f>'нетто 18'!J27+25</f>
        <v>15277</v>
      </c>
      <c r="K6" s="199">
        <f>'нетто 18'!K27+25</f>
        <v>15277</v>
      </c>
      <c r="L6" s="199">
        <f>'нетто 18'!L27+25</f>
        <v>13883</v>
      </c>
      <c r="M6" s="199">
        <f>'нетто 18'!M27+25</f>
        <v>15277</v>
      </c>
      <c r="N6" s="199">
        <f>'нетто 18'!N27+25</f>
        <v>15277</v>
      </c>
      <c r="O6" s="199">
        <f>'нетто 18'!O27+25</f>
        <v>13883</v>
      </c>
      <c r="P6" s="199">
        <f>'нетто 18'!P27+25</f>
        <v>13883</v>
      </c>
      <c r="Q6" s="199">
        <f>'нетто 18'!Q27+25</f>
        <v>13063</v>
      </c>
      <c r="R6" s="199">
        <f>'нетто 18'!R27+25</f>
        <v>13883</v>
      </c>
      <c r="S6" s="199">
        <f>'нетто 18'!S27+25</f>
        <v>18229</v>
      </c>
      <c r="T6" s="199">
        <f>'нетто 18'!T27+25</f>
        <v>18229</v>
      </c>
      <c r="U6" s="199">
        <f>'нетто 18'!U27+25</f>
        <v>13883</v>
      </c>
      <c r="V6" s="199">
        <f>'нетто 18'!V27+25</f>
        <v>13063</v>
      </c>
      <c r="W6" s="199">
        <f>'нетто 18'!W27+25</f>
        <v>15277</v>
      </c>
      <c r="X6" s="199">
        <f>'нетто 18'!X27+25</f>
        <v>13883</v>
      </c>
      <c r="Y6" s="199">
        <f>'нетто 18'!Y27+25</f>
        <v>15277</v>
      </c>
      <c r="Z6" s="199">
        <f>'нетто 18'!Z27+25</f>
        <v>13883</v>
      </c>
      <c r="AA6" s="199">
        <f>'нетто 18'!AA27+25</f>
        <v>16835</v>
      </c>
      <c r="AB6" s="199">
        <f>'нетто 18'!AB27+25</f>
        <v>16835</v>
      </c>
      <c r="AC6" s="199">
        <f>'нетто 18'!AC27+25</f>
        <v>18229</v>
      </c>
      <c r="AD6" s="199">
        <f>'нетто 18'!AD27+25</f>
        <v>15277</v>
      </c>
      <c r="AE6" s="199">
        <f>'нетто 18'!AE27+25</f>
        <v>15277</v>
      </c>
      <c r="AF6" s="199">
        <f>'нетто 18'!AF27+25</f>
        <v>15277</v>
      </c>
      <c r="AG6" s="199">
        <f>'нетто 18'!AG27+25</f>
        <v>13883</v>
      </c>
      <c r="AH6" s="199">
        <f>'нетто 18'!AH27+25</f>
        <v>13063</v>
      </c>
      <c r="AI6" s="199">
        <f>'нетто 18'!AI27+25</f>
        <v>12079</v>
      </c>
      <c r="AJ6" s="199">
        <f>'нетто 18'!AJ27+25</f>
        <v>12079</v>
      </c>
      <c r="AK6" s="199">
        <f>'нетто 18'!AK27+25</f>
        <v>11095</v>
      </c>
      <c r="AL6" s="199">
        <f>'нетто 18'!AL27+25</f>
        <v>10111</v>
      </c>
      <c r="AM6" s="199">
        <f>'нетто 18'!AM27+25</f>
        <v>11095</v>
      </c>
      <c r="AN6" s="199">
        <f>'нетто 18'!AN27+25</f>
        <v>11095</v>
      </c>
      <c r="AO6" s="199">
        <f>'нетто 18'!AO27+25</f>
        <v>10111</v>
      </c>
      <c r="AP6" s="199">
        <f>'нетто 18'!AP27+25</f>
        <v>13063</v>
      </c>
      <c r="AQ6" s="199">
        <f>'нетто 18'!AQ27+25</f>
        <v>13063</v>
      </c>
      <c r="AR6" s="199">
        <f>'нетто 18'!AR27+25</f>
        <v>12079</v>
      </c>
      <c r="AS6" s="199">
        <f>'нетто 18'!AS27+25</f>
        <v>10111</v>
      </c>
      <c r="AT6" s="199">
        <f>'нетто 18'!AT27+25</f>
        <v>8471</v>
      </c>
      <c r="AU6" s="199">
        <f>'нетто 18'!AU27+25</f>
        <v>9455</v>
      </c>
      <c r="AV6" s="199">
        <f>'нетто 18'!AV27+25</f>
        <v>8471</v>
      </c>
      <c r="AW6" s="199">
        <f>'нетто 18'!AW27+25</f>
        <v>8471</v>
      </c>
      <c r="AX6" s="199">
        <f>'нетто 18'!AX27+25</f>
        <v>8471</v>
      </c>
      <c r="AY6" s="199">
        <f>'нетто 18'!AY27+25</f>
        <v>7897</v>
      </c>
      <c r="AZ6" s="199">
        <f>'нетто 18'!AZ27+25</f>
        <v>8471</v>
      </c>
      <c r="BA6" s="199">
        <f>'нетто 18'!BA27+25</f>
        <v>7897</v>
      </c>
      <c r="BB6" s="199">
        <f>'нетто 18'!BB27+25</f>
        <v>8471</v>
      </c>
      <c r="BC6" s="199">
        <f>'нетто 18'!BC27+25</f>
        <v>7897</v>
      </c>
      <c r="BD6" s="199">
        <f>'нетто 18'!BD27+25</f>
        <v>7323</v>
      </c>
      <c r="BE6" s="199">
        <f>'нетто 18'!BE27+25</f>
        <v>7897</v>
      </c>
      <c r="BF6" s="199">
        <f>'нетто 18'!BF27+25</f>
        <v>7323</v>
      </c>
      <c r="BG6" s="199">
        <f>'нетто 18'!BG27+25</f>
        <v>7897</v>
      </c>
      <c r="BH6" s="199">
        <f>'нетто 18'!BH27+25</f>
        <v>7323</v>
      </c>
      <c r="BI6" s="199">
        <f>'нетто 18'!BI27+25</f>
        <v>7897</v>
      </c>
      <c r="BJ6" s="199">
        <f>'нетто 18'!BJ27+25</f>
        <v>7323</v>
      </c>
      <c r="BK6" s="199">
        <f>'нетто 18'!BK27+25</f>
        <v>7897</v>
      </c>
      <c r="BL6" s="199">
        <f>'нетто 18'!BL27+25</f>
        <v>7323</v>
      </c>
      <c r="BM6" s="199">
        <f>'нетто 18'!BM27+25</f>
        <v>7897</v>
      </c>
      <c r="BN6" s="199">
        <f>'нетто 18'!BN27+25</f>
        <v>8635</v>
      </c>
      <c r="BO6" s="199">
        <f>'нетто 18'!BO27+25</f>
        <v>7897</v>
      </c>
      <c r="BP6" s="199">
        <f>'нетто 18'!BP27+25</f>
        <v>9045</v>
      </c>
      <c r="BQ6" s="199">
        <f>'нетто 18'!BQ27+25</f>
        <v>10357</v>
      </c>
      <c r="BR6" s="199">
        <f>'нетто 18'!BR27+25</f>
        <v>9045</v>
      </c>
    </row>
    <row r="7" spans="1:70" s="50" customFormat="1" x14ac:dyDescent="0.2">
      <c r="A7" s="88">
        <v>2</v>
      </c>
      <c r="B7" s="199">
        <f>'нетто 18'!B28+25</f>
        <v>18229</v>
      </c>
      <c r="C7" s="199">
        <f>'нетто 18'!C28+25</f>
        <v>15277</v>
      </c>
      <c r="D7" s="199">
        <f>'нетто 18'!D28+25</f>
        <v>14457</v>
      </c>
      <c r="E7" s="199">
        <f>'нетто 18'!E28+25</f>
        <v>14457</v>
      </c>
      <c r="F7" s="199">
        <f>'нетто 18'!F28+25</f>
        <v>18229</v>
      </c>
      <c r="G7" s="199">
        <f>'нетто 18'!G28+25</f>
        <v>18229</v>
      </c>
      <c r="H7" s="199">
        <f>'нетто 18'!H28+25</f>
        <v>16671</v>
      </c>
      <c r="I7" s="199">
        <f>'нетто 18'!I28+25</f>
        <v>18229</v>
      </c>
      <c r="J7" s="199">
        <f>'нетто 18'!J28+25</f>
        <v>16671</v>
      </c>
      <c r="K7" s="199">
        <f>'нетто 18'!K28+25</f>
        <v>16671</v>
      </c>
      <c r="L7" s="199">
        <f>'нетто 18'!L28+25</f>
        <v>15277</v>
      </c>
      <c r="M7" s="199">
        <f>'нетто 18'!M28+25</f>
        <v>16671</v>
      </c>
      <c r="N7" s="199">
        <f>'нетто 18'!N28+25</f>
        <v>16671</v>
      </c>
      <c r="O7" s="199">
        <f>'нетто 18'!O28+25</f>
        <v>15277</v>
      </c>
      <c r="P7" s="199">
        <f>'нетто 18'!P28+25</f>
        <v>15277</v>
      </c>
      <c r="Q7" s="199">
        <f>'нетто 18'!Q28+25</f>
        <v>14457</v>
      </c>
      <c r="R7" s="199">
        <f>'нетто 18'!R28+25</f>
        <v>15277</v>
      </c>
      <c r="S7" s="199">
        <f>'нетто 18'!S28+25</f>
        <v>19623</v>
      </c>
      <c r="T7" s="199">
        <f>'нетто 18'!T28+25</f>
        <v>19623</v>
      </c>
      <c r="U7" s="199">
        <f>'нетто 18'!U28+25</f>
        <v>15277</v>
      </c>
      <c r="V7" s="199">
        <f>'нетто 18'!V28+25</f>
        <v>14457</v>
      </c>
      <c r="W7" s="199">
        <f>'нетто 18'!W28+25</f>
        <v>16671</v>
      </c>
      <c r="X7" s="199">
        <f>'нетто 18'!X28+25</f>
        <v>15277</v>
      </c>
      <c r="Y7" s="199">
        <f>'нетто 18'!Y28+25</f>
        <v>16671</v>
      </c>
      <c r="Z7" s="199">
        <f>'нетто 18'!Z28+25</f>
        <v>15277</v>
      </c>
      <c r="AA7" s="199">
        <f>'нетто 18'!AA28+25</f>
        <v>18229</v>
      </c>
      <c r="AB7" s="199">
        <f>'нетто 18'!AB28+25</f>
        <v>18229</v>
      </c>
      <c r="AC7" s="199">
        <f>'нетто 18'!AC28+25</f>
        <v>19623</v>
      </c>
      <c r="AD7" s="199">
        <f>'нетто 18'!AD28+25</f>
        <v>16671</v>
      </c>
      <c r="AE7" s="199">
        <f>'нетто 18'!AE28+25</f>
        <v>16671</v>
      </c>
      <c r="AF7" s="199">
        <f>'нетто 18'!AF28+25</f>
        <v>16671</v>
      </c>
      <c r="AG7" s="199">
        <f>'нетто 18'!AG28+25</f>
        <v>15277</v>
      </c>
      <c r="AH7" s="199">
        <f>'нетто 18'!AH28+25</f>
        <v>14457</v>
      </c>
      <c r="AI7" s="199">
        <f>'нетто 18'!AI28+25</f>
        <v>13473</v>
      </c>
      <c r="AJ7" s="199">
        <f>'нетто 18'!AJ28+25</f>
        <v>13473</v>
      </c>
      <c r="AK7" s="199">
        <f>'нетто 18'!AK28+25</f>
        <v>12489</v>
      </c>
      <c r="AL7" s="199">
        <f>'нетто 18'!AL28+25</f>
        <v>11505</v>
      </c>
      <c r="AM7" s="199">
        <f>'нетто 18'!AM28+25</f>
        <v>12489</v>
      </c>
      <c r="AN7" s="199">
        <f>'нетто 18'!AN28+25</f>
        <v>12489</v>
      </c>
      <c r="AO7" s="199">
        <f>'нетто 18'!AO28+25</f>
        <v>11505</v>
      </c>
      <c r="AP7" s="199">
        <f>'нетто 18'!AP28+25</f>
        <v>14457</v>
      </c>
      <c r="AQ7" s="199">
        <f>'нетто 18'!AQ28+25</f>
        <v>14457</v>
      </c>
      <c r="AR7" s="199">
        <f>'нетто 18'!AR28+25</f>
        <v>13473</v>
      </c>
      <c r="AS7" s="199">
        <f>'нетто 18'!AS28+25</f>
        <v>11505</v>
      </c>
      <c r="AT7" s="199">
        <f>'нетто 18'!AT28+25</f>
        <v>9865</v>
      </c>
      <c r="AU7" s="199">
        <f>'нетто 18'!AU28+25</f>
        <v>10849</v>
      </c>
      <c r="AV7" s="199">
        <f>'нетто 18'!AV28+25</f>
        <v>9865</v>
      </c>
      <c r="AW7" s="199">
        <f>'нетто 18'!AW28+25</f>
        <v>9865</v>
      </c>
      <c r="AX7" s="199">
        <f>'нетто 18'!AX28+25</f>
        <v>9865</v>
      </c>
      <c r="AY7" s="199">
        <f>'нетто 18'!AY28+25</f>
        <v>9291</v>
      </c>
      <c r="AZ7" s="199">
        <f>'нетто 18'!AZ28+25</f>
        <v>9865</v>
      </c>
      <c r="BA7" s="199">
        <f>'нетто 18'!BA28+25</f>
        <v>9291</v>
      </c>
      <c r="BB7" s="199">
        <f>'нетто 18'!BB28+25</f>
        <v>9865</v>
      </c>
      <c r="BC7" s="199">
        <f>'нетто 18'!BC28+25</f>
        <v>9291</v>
      </c>
      <c r="BD7" s="199">
        <f>'нетто 18'!BD28+25</f>
        <v>8717</v>
      </c>
      <c r="BE7" s="199">
        <f>'нетто 18'!BE28+25</f>
        <v>9291</v>
      </c>
      <c r="BF7" s="199">
        <f>'нетто 18'!BF28+25</f>
        <v>8717</v>
      </c>
      <c r="BG7" s="199">
        <f>'нетто 18'!BG28+25</f>
        <v>9291</v>
      </c>
      <c r="BH7" s="199">
        <f>'нетто 18'!BH28+25</f>
        <v>8717</v>
      </c>
      <c r="BI7" s="199">
        <f>'нетто 18'!BI28+25</f>
        <v>9291</v>
      </c>
      <c r="BJ7" s="199">
        <f>'нетто 18'!BJ28+25</f>
        <v>8717</v>
      </c>
      <c r="BK7" s="199">
        <f>'нетто 18'!BK28+25</f>
        <v>9291</v>
      </c>
      <c r="BL7" s="199">
        <f>'нетто 18'!BL28+25</f>
        <v>8717</v>
      </c>
      <c r="BM7" s="199">
        <f>'нетто 18'!BM28+25</f>
        <v>9291</v>
      </c>
      <c r="BN7" s="199">
        <f>'нетто 18'!BN28+25</f>
        <v>10029</v>
      </c>
      <c r="BO7" s="199">
        <f>'нетто 18'!BO28+25</f>
        <v>9291</v>
      </c>
      <c r="BP7" s="199">
        <f>'нетто 18'!BP28+25</f>
        <v>10439</v>
      </c>
      <c r="BQ7" s="199">
        <f>'нетто 18'!BQ28+25</f>
        <v>11751</v>
      </c>
      <c r="BR7" s="199">
        <f>'нетто 18'!BR28+25</f>
        <v>10439</v>
      </c>
    </row>
    <row r="8" spans="1:70" s="50" customFormat="1" x14ac:dyDescent="0.2">
      <c r="A8" s="42" t="s">
        <v>234</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row>
    <row r="9" spans="1:70" s="50" customFormat="1" x14ac:dyDescent="0.2">
      <c r="A9" s="180">
        <v>1</v>
      </c>
      <c r="B9" s="199">
        <f>'нетто 18'!B30+25</f>
        <v>18475</v>
      </c>
      <c r="C9" s="199">
        <f>'нетто 18'!C30+25</f>
        <v>15523</v>
      </c>
      <c r="D9" s="199">
        <f>'нетто 18'!D30+25</f>
        <v>14703</v>
      </c>
      <c r="E9" s="199">
        <f>'нетто 18'!E30+25</f>
        <v>14703</v>
      </c>
      <c r="F9" s="199">
        <f>'нетто 18'!F30+25</f>
        <v>18475</v>
      </c>
      <c r="G9" s="199">
        <f>'нетто 18'!G30+25</f>
        <v>18475</v>
      </c>
      <c r="H9" s="199">
        <f>'нетто 18'!H30+25</f>
        <v>16917</v>
      </c>
      <c r="I9" s="199">
        <f>'нетто 18'!I30+25</f>
        <v>18475</v>
      </c>
      <c r="J9" s="199">
        <f>'нетто 18'!J30+25</f>
        <v>16917</v>
      </c>
      <c r="K9" s="199">
        <f>'нетто 18'!K30+25</f>
        <v>16917</v>
      </c>
      <c r="L9" s="199">
        <f>'нетто 18'!L30+25</f>
        <v>15523</v>
      </c>
      <c r="M9" s="199">
        <f>'нетто 18'!M30+25</f>
        <v>16917</v>
      </c>
      <c r="N9" s="199">
        <f>'нетто 18'!N30+25</f>
        <v>16917</v>
      </c>
      <c r="O9" s="199">
        <f>'нетто 18'!O30+25</f>
        <v>15523</v>
      </c>
      <c r="P9" s="199">
        <f>'нетто 18'!P30+25</f>
        <v>15523</v>
      </c>
      <c r="Q9" s="199">
        <f>'нетто 18'!Q30+25</f>
        <v>14703</v>
      </c>
      <c r="R9" s="199">
        <f>'нетто 18'!R30+25</f>
        <v>15523</v>
      </c>
      <c r="S9" s="199">
        <f>'нетто 18'!S30+25</f>
        <v>19869</v>
      </c>
      <c r="T9" s="199">
        <f>'нетто 18'!T30+25</f>
        <v>19869</v>
      </c>
      <c r="U9" s="199">
        <f>'нетто 18'!U30+25</f>
        <v>15523</v>
      </c>
      <c r="V9" s="199">
        <f>'нетто 18'!V30+25</f>
        <v>14703</v>
      </c>
      <c r="W9" s="199">
        <f>'нетто 18'!W30+25</f>
        <v>16917</v>
      </c>
      <c r="X9" s="199">
        <f>'нетто 18'!X30+25</f>
        <v>15523</v>
      </c>
      <c r="Y9" s="199">
        <f>'нетто 18'!Y30+25</f>
        <v>16917</v>
      </c>
      <c r="Z9" s="199">
        <f>'нетто 18'!Z30+25</f>
        <v>15523</v>
      </c>
      <c r="AA9" s="199">
        <f>'нетто 18'!AA30+25</f>
        <v>18475</v>
      </c>
      <c r="AB9" s="199">
        <f>'нетто 18'!AB30+25</f>
        <v>18475</v>
      </c>
      <c r="AC9" s="199">
        <f>'нетто 18'!AC30+25</f>
        <v>19869</v>
      </c>
      <c r="AD9" s="199">
        <f>'нетто 18'!AD30+25</f>
        <v>16917</v>
      </c>
      <c r="AE9" s="199">
        <f>'нетто 18'!AE30+25</f>
        <v>16917</v>
      </c>
      <c r="AF9" s="199">
        <f>'нетто 18'!AF30+25</f>
        <v>16917</v>
      </c>
      <c r="AG9" s="199">
        <f>'нетто 18'!AG30+25</f>
        <v>15523</v>
      </c>
      <c r="AH9" s="199">
        <f>'нетто 18'!AH30+25</f>
        <v>14703</v>
      </c>
      <c r="AI9" s="199">
        <f>'нетто 18'!AI30+25</f>
        <v>13719</v>
      </c>
      <c r="AJ9" s="199">
        <f>'нетто 18'!AJ30+25</f>
        <v>13719</v>
      </c>
      <c r="AK9" s="199">
        <f>'нетто 18'!AK30+25</f>
        <v>12735</v>
      </c>
      <c r="AL9" s="199">
        <f>'нетто 18'!AL30+25</f>
        <v>11751</v>
      </c>
      <c r="AM9" s="199">
        <f>'нетто 18'!AM30+25</f>
        <v>12735</v>
      </c>
      <c r="AN9" s="199">
        <f>'нетто 18'!AN30+25</f>
        <v>12735</v>
      </c>
      <c r="AO9" s="199">
        <f>'нетто 18'!AO30+25</f>
        <v>11751</v>
      </c>
      <c r="AP9" s="199">
        <f>'нетто 18'!AP30+25</f>
        <v>14703</v>
      </c>
      <c r="AQ9" s="199">
        <f>'нетто 18'!AQ30+25</f>
        <v>14703</v>
      </c>
      <c r="AR9" s="199">
        <f>'нетто 18'!AR30+25</f>
        <v>13719</v>
      </c>
      <c r="AS9" s="199">
        <f>'нетто 18'!AS30+25</f>
        <v>11751</v>
      </c>
      <c r="AT9" s="199">
        <f>'нетто 18'!AT30+25</f>
        <v>9291</v>
      </c>
      <c r="AU9" s="199">
        <f>'нетто 18'!AU30+25</f>
        <v>10275</v>
      </c>
      <c r="AV9" s="199">
        <f>'нетто 18'!AV30+25</f>
        <v>9291</v>
      </c>
      <c r="AW9" s="199">
        <f>'нетто 18'!AW30+25</f>
        <v>9291</v>
      </c>
      <c r="AX9" s="199">
        <f>'нетто 18'!AX30+25</f>
        <v>9291</v>
      </c>
      <c r="AY9" s="199">
        <f>'нетто 18'!AY30+25</f>
        <v>8717</v>
      </c>
      <c r="AZ9" s="199">
        <f>'нетто 18'!AZ30+25</f>
        <v>9291</v>
      </c>
      <c r="BA9" s="199">
        <f>'нетто 18'!BA30+25</f>
        <v>8717</v>
      </c>
      <c r="BB9" s="199">
        <f>'нетто 18'!BB30+25</f>
        <v>9291</v>
      </c>
      <c r="BC9" s="199">
        <f>'нетто 18'!BC30+25</f>
        <v>8717</v>
      </c>
      <c r="BD9" s="199">
        <f>'нетто 18'!BD30+25</f>
        <v>8143</v>
      </c>
      <c r="BE9" s="199">
        <f>'нетто 18'!BE30+25</f>
        <v>8717</v>
      </c>
      <c r="BF9" s="199">
        <f>'нетто 18'!BF30+25</f>
        <v>8143</v>
      </c>
      <c r="BG9" s="199">
        <f>'нетто 18'!BG30+25</f>
        <v>8717</v>
      </c>
      <c r="BH9" s="199">
        <f>'нетто 18'!BH30+25</f>
        <v>8143</v>
      </c>
      <c r="BI9" s="199">
        <f>'нетто 18'!BI30+25</f>
        <v>8717</v>
      </c>
      <c r="BJ9" s="199">
        <f>'нетто 18'!BJ30+25</f>
        <v>8143</v>
      </c>
      <c r="BK9" s="199">
        <f>'нетто 18'!BK30+25</f>
        <v>8717</v>
      </c>
      <c r="BL9" s="199">
        <f>'нетто 18'!BL30+25</f>
        <v>8143</v>
      </c>
      <c r="BM9" s="199">
        <f>'нетто 18'!BM30+25</f>
        <v>8717</v>
      </c>
      <c r="BN9" s="199">
        <f>'нетто 18'!BN30+25</f>
        <v>9455</v>
      </c>
      <c r="BO9" s="199">
        <f>'нетто 18'!BO30+25</f>
        <v>8717</v>
      </c>
      <c r="BP9" s="199">
        <f>'нетто 18'!BP30+25</f>
        <v>9865</v>
      </c>
      <c r="BQ9" s="199">
        <f>'нетто 18'!BQ30+25</f>
        <v>11177</v>
      </c>
      <c r="BR9" s="199">
        <f>'нетто 18'!BR30+25</f>
        <v>9865</v>
      </c>
    </row>
    <row r="10" spans="1:70" s="50" customFormat="1" x14ac:dyDescent="0.2">
      <c r="A10" s="180">
        <v>2</v>
      </c>
      <c r="B10" s="199">
        <f>'нетто 18'!B31+25</f>
        <v>19869</v>
      </c>
      <c r="C10" s="199">
        <f>'нетто 18'!C31+25</f>
        <v>16917</v>
      </c>
      <c r="D10" s="199">
        <f>'нетто 18'!D31+25</f>
        <v>16097</v>
      </c>
      <c r="E10" s="199">
        <f>'нетто 18'!E31+25</f>
        <v>16097</v>
      </c>
      <c r="F10" s="199">
        <f>'нетто 18'!F31+25</f>
        <v>19869</v>
      </c>
      <c r="G10" s="199">
        <f>'нетто 18'!G31+25</f>
        <v>19869</v>
      </c>
      <c r="H10" s="199">
        <f>'нетто 18'!H31+25</f>
        <v>18311</v>
      </c>
      <c r="I10" s="199">
        <f>'нетто 18'!I31+25</f>
        <v>19869</v>
      </c>
      <c r="J10" s="199">
        <f>'нетто 18'!J31+25</f>
        <v>18311</v>
      </c>
      <c r="K10" s="199">
        <f>'нетто 18'!K31+25</f>
        <v>18311</v>
      </c>
      <c r="L10" s="199">
        <f>'нетто 18'!L31+25</f>
        <v>16917</v>
      </c>
      <c r="M10" s="199">
        <f>'нетто 18'!M31+25</f>
        <v>18311</v>
      </c>
      <c r="N10" s="199">
        <f>'нетто 18'!N31+25</f>
        <v>18311</v>
      </c>
      <c r="O10" s="199">
        <f>'нетто 18'!O31+25</f>
        <v>16917</v>
      </c>
      <c r="P10" s="199">
        <f>'нетто 18'!P31+25</f>
        <v>16917</v>
      </c>
      <c r="Q10" s="199">
        <f>'нетто 18'!Q31+25</f>
        <v>16097</v>
      </c>
      <c r="R10" s="199">
        <f>'нетто 18'!R31+25</f>
        <v>16917</v>
      </c>
      <c r="S10" s="199">
        <f>'нетто 18'!S31+25</f>
        <v>21263</v>
      </c>
      <c r="T10" s="199">
        <f>'нетто 18'!T31+25</f>
        <v>21263</v>
      </c>
      <c r="U10" s="199">
        <f>'нетто 18'!U31+25</f>
        <v>16917</v>
      </c>
      <c r="V10" s="199">
        <f>'нетто 18'!V31+25</f>
        <v>16097</v>
      </c>
      <c r="W10" s="199">
        <f>'нетто 18'!W31+25</f>
        <v>18311</v>
      </c>
      <c r="X10" s="199">
        <f>'нетто 18'!X31+25</f>
        <v>16917</v>
      </c>
      <c r="Y10" s="199">
        <f>'нетто 18'!Y31+25</f>
        <v>18311</v>
      </c>
      <c r="Z10" s="199">
        <f>'нетто 18'!Z31+25</f>
        <v>16917</v>
      </c>
      <c r="AA10" s="199">
        <f>'нетто 18'!AA31+25</f>
        <v>19869</v>
      </c>
      <c r="AB10" s="199">
        <f>'нетто 18'!AB31+25</f>
        <v>19869</v>
      </c>
      <c r="AC10" s="199">
        <f>'нетто 18'!AC31+25</f>
        <v>21263</v>
      </c>
      <c r="AD10" s="199">
        <f>'нетто 18'!AD31+25</f>
        <v>18311</v>
      </c>
      <c r="AE10" s="199">
        <f>'нетто 18'!AE31+25</f>
        <v>18311</v>
      </c>
      <c r="AF10" s="199">
        <f>'нетто 18'!AF31+25</f>
        <v>18311</v>
      </c>
      <c r="AG10" s="199">
        <f>'нетто 18'!AG31+25</f>
        <v>16917</v>
      </c>
      <c r="AH10" s="199">
        <f>'нетто 18'!AH31+25</f>
        <v>16097</v>
      </c>
      <c r="AI10" s="199">
        <f>'нетто 18'!AI31+25</f>
        <v>15113</v>
      </c>
      <c r="AJ10" s="199">
        <f>'нетто 18'!AJ31+25</f>
        <v>15113</v>
      </c>
      <c r="AK10" s="199">
        <f>'нетто 18'!AK31+25</f>
        <v>14129</v>
      </c>
      <c r="AL10" s="199">
        <f>'нетто 18'!AL31+25</f>
        <v>13145</v>
      </c>
      <c r="AM10" s="199">
        <f>'нетто 18'!AM31+25</f>
        <v>14129</v>
      </c>
      <c r="AN10" s="199">
        <f>'нетто 18'!AN31+25</f>
        <v>14129</v>
      </c>
      <c r="AO10" s="199">
        <f>'нетто 18'!AO31+25</f>
        <v>13145</v>
      </c>
      <c r="AP10" s="199">
        <f>'нетто 18'!AP31+25</f>
        <v>16097</v>
      </c>
      <c r="AQ10" s="199">
        <f>'нетто 18'!AQ31+25</f>
        <v>16097</v>
      </c>
      <c r="AR10" s="199">
        <f>'нетто 18'!AR31+25</f>
        <v>15113</v>
      </c>
      <c r="AS10" s="199">
        <f>'нетто 18'!AS31+25</f>
        <v>13145</v>
      </c>
      <c r="AT10" s="199">
        <f>'нетто 18'!AT31+25</f>
        <v>10685</v>
      </c>
      <c r="AU10" s="199">
        <f>'нетто 18'!AU31+25</f>
        <v>11669</v>
      </c>
      <c r="AV10" s="199">
        <f>'нетто 18'!AV31+25</f>
        <v>10685</v>
      </c>
      <c r="AW10" s="199">
        <f>'нетто 18'!AW31+25</f>
        <v>10685</v>
      </c>
      <c r="AX10" s="199">
        <f>'нетто 18'!AX31+25</f>
        <v>10685</v>
      </c>
      <c r="AY10" s="199">
        <f>'нетто 18'!AY31+25</f>
        <v>10111</v>
      </c>
      <c r="AZ10" s="199">
        <f>'нетто 18'!AZ31+25</f>
        <v>10685</v>
      </c>
      <c r="BA10" s="199">
        <f>'нетто 18'!BA31+25</f>
        <v>10111</v>
      </c>
      <c r="BB10" s="199">
        <f>'нетто 18'!BB31+25</f>
        <v>10685</v>
      </c>
      <c r="BC10" s="199">
        <f>'нетто 18'!BC31+25</f>
        <v>10111</v>
      </c>
      <c r="BD10" s="199">
        <f>'нетто 18'!BD31+25</f>
        <v>9537</v>
      </c>
      <c r="BE10" s="199">
        <f>'нетто 18'!BE31+25</f>
        <v>10111</v>
      </c>
      <c r="BF10" s="199">
        <f>'нетто 18'!BF31+25</f>
        <v>9537</v>
      </c>
      <c r="BG10" s="199">
        <f>'нетто 18'!BG31+25</f>
        <v>10111</v>
      </c>
      <c r="BH10" s="199">
        <f>'нетто 18'!BH31+25</f>
        <v>9537</v>
      </c>
      <c r="BI10" s="199">
        <f>'нетто 18'!BI31+25</f>
        <v>10111</v>
      </c>
      <c r="BJ10" s="199">
        <f>'нетто 18'!BJ31+25</f>
        <v>9537</v>
      </c>
      <c r="BK10" s="199">
        <f>'нетто 18'!BK31+25</f>
        <v>10111</v>
      </c>
      <c r="BL10" s="199">
        <f>'нетто 18'!BL31+25</f>
        <v>9537</v>
      </c>
      <c r="BM10" s="199">
        <f>'нетто 18'!BM31+25</f>
        <v>10111</v>
      </c>
      <c r="BN10" s="199">
        <f>'нетто 18'!BN31+25</f>
        <v>10849</v>
      </c>
      <c r="BO10" s="199">
        <f>'нетто 18'!BO31+25</f>
        <v>10111</v>
      </c>
      <c r="BP10" s="199">
        <f>'нетто 18'!BP31+25</f>
        <v>11259</v>
      </c>
      <c r="BQ10" s="199">
        <f>'нетто 18'!BQ31+25</f>
        <v>12571</v>
      </c>
      <c r="BR10" s="199">
        <f>'нетто 18'!BR31+25</f>
        <v>11259</v>
      </c>
    </row>
    <row r="11" spans="1:70" s="50" customFormat="1" x14ac:dyDescent="0.2">
      <c r="A11" s="42" t="s">
        <v>84</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row>
    <row r="12" spans="1:70" s="50" customFormat="1" x14ac:dyDescent="0.2">
      <c r="A12" s="88">
        <f>A6</f>
        <v>1</v>
      </c>
      <c r="B12" s="199">
        <f>'нетто 18'!B33+25</f>
        <v>19295</v>
      </c>
      <c r="C12" s="199">
        <f>'нетто 18'!C33+25</f>
        <v>16343</v>
      </c>
      <c r="D12" s="199">
        <f>'нетто 18'!D33+25</f>
        <v>15523</v>
      </c>
      <c r="E12" s="199">
        <f>'нетто 18'!E33+25</f>
        <v>15523</v>
      </c>
      <c r="F12" s="199">
        <f>'нетто 18'!F33+25</f>
        <v>19295</v>
      </c>
      <c r="G12" s="199">
        <f>'нетто 18'!G33+25</f>
        <v>19295</v>
      </c>
      <c r="H12" s="199">
        <f>'нетто 18'!H33+25</f>
        <v>17737</v>
      </c>
      <c r="I12" s="199">
        <f>'нетто 18'!I33+25</f>
        <v>19295</v>
      </c>
      <c r="J12" s="199">
        <f>'нетто 18'!J33+25</f>
        <v>17737</v>
      </c>
      <c r="K12" s="199">
        <f>'нетто 18'!K33+25</f>
        <v>17737</v>
      </c>
      <c r="L12" s="199">
        <f>'нетто 18'!L33+25</f>
        <v>16343</v>
      </c>
      <c r="M12" s="199">
        <f>'нетто 18'!M33+25</f>
        <v>17737</v>
      </c>
      <c r="N12" s="199">
        <f>'нетто 18'!N33+25</f>
        <v>17737</v>
      </c>
      <c r="O12" s="199">
        <f>'нетто 18'!O33+25</f>
        <v>16343</v>
      </c>
      <c r="P12" s="199">
        <f>'нетто 18'!P33+25</f>
        <v>16343</v>
      </c>
      <c r="Q12" s="199">
        <f>'нетто 18'!Q33+25</f>
        <v>15523</v>
      </c>
      <c r="R12" s="199">
        <f>'нетто 18'!R33+25</f>
        <v>16343</v>
      </c>
      <c r="S12" s="199">
        <f>'нетто 18'!S33+25</f>
        <v>20689</v>
      </c>
      <c r="T12" s="199">
        <f>'нетто 18'!T33+25</f>
        <v>20689</v>
      </c>
      <c r="U12" s="199">
        <f>'нетто 18'!U33+25</f>
        <v>16343</v>
      </c>
      <c r="V12" s="199">
        <f>'нетто 18'!V33+25</f>
        <v>15523</v>
      </c>
      <c r="W12" s="199">
        <f>'нетто 18'!W33+25</f>
        <v>17737</v>
      </c>
      <c r="X12" s="199">
        <f>'нетто 18'!X33+25</f>
        <v>16343</v>
      </c>
      <c r="Y12" s="199">
        <f>'нетто 18'!Y33+25</f>
        <v>17737</v>
      </c>
      <c r="Z12" s="199">
        <f>'нетто 18'!Z33+25</f>
        <v>16343</v>
      </c>
      <c r="AA12" s="199">
        <f>'нетто 18'!AA33+25</f>
        <v>19295</v>
      </c>
      <c r="AB12" s="199">
        <f>'нетто 18'!AB33+25</f>
        <v>19295</v>
      </c>
      <c r="AC12" s="199">
        <f>'нетто 18'!AC33+25</f>
        <v>20689</v>
      </c>
      <c r="AD12" s="199">
        <f>'нетто 18'!AD33+25</f>
        <v>17737</v>
      </c>
      <c r="AE12" s="199">
        <f>'нетто 18'!AE33+25</f>
        <v>17737</v>
      </c>
      <c r="AF12" s="199">
        <f>'нетто 18'!AF33+25</f>
        <v>17737</v>
      </c>
      <c r="AG12" s="199">
        <f>'нетто 18'!AG33+25</f>
        <v>16343</v>
      </c>
      <c r="AH12" s="199">
        <f>'нетто 18'!AH33+25</f>
        <v>15523</v>
      </c>
      <c r="AI12" s="199">
        <f>'нетто 18'!AI33+25</f>
        <v>14539</v>
      </c>
      <c r="AJ12" s="199">
        <f>'нетто 18'!AJ33+25</f>
        <v>14539</v>
      </c>
      <c r="AK12" s="199">
        <f>'нетто 18'!AK33+25</f>
        <v>13555</v>
      </c>
      <c r="AL12" s="199">
        <f>'нетто 18'!AL33+25</f>
        <v>12571</v>
      </c>
      <c r="AM12" s="199">
        <f>'нетто 18'!AM33+25</f>
        <v>13555</v>
      </c>
      <c r="AN12" s="199">
        <f>'нетто 18'!AN33+25</f>
        <v>13555</v>
      </c>
      <c r="AO12" s="199">
        <f>'нетто 18'!AO33+25</f>
        <v>12571</v>
      </c>
      <c r="AP12" s="199">
        <f>'нетто 18'!AP33+25</f>
        <v>15523</v>
      </c>
      <c r="AQ12" s="199">
        <f>'нетто 18'!AQ33+25</f>
        <v>15523</v>
      </c>
      <c r="AR12" s="199">
        <f>'нетто 18'!AR33+25</f>
        <v>14539</v>
      </c>
      <c r="AS12" s="199">
        <f>'нетто 18'!AS33+25</f>
        <v>12571</v>
      </c>
      <c r="AT12" s="199">
        <f>'нетто 18'!AT33+25</f>
        <v>10111</v>
      </c>
      <c r="AU12" s="199">
        <f>'нетто 18'!AU33+25</f>
        <v>11095</v>
      </c>
      <c r="AV12" s="199">
        <f>'нетто 18'!AV33+25</f>
        <v>10111</v>
      </c>
      <c r="AW12" s="199">
        <f>'нетто 18'!AW33+25</f>
        <v>10111</v>
      </c>
      <c r="AX12" s="199">
        <f>'нетто 18'!AX33+25</f>
        <v>10111</v>
      </c>
      <c r="AY12" s="199">
        <f>'нетто 18'!AY33+25</f>
        <v>9537</v>
      </c>
      <c r="AZ12" s="199">
        <f>'нетто 18'!AZ33+25</f>
        <v>10111</v>
      </c>
      <c r="BA12" s="199">
        <f>'нетто 18'!BA33+25</f>
        <v>9537</v>
      </c>
      <c r="BB12" s="199">
        <f>'нетто 18'!BB33+25</f>
        <v>10111</v>
      </c>
      <c r="BC12" s="199">
        <f>'нетто 18'!BC33+25</f>
        <v>9537</v>
      </c>
      <c r="BD12" s="199">
        <f>'нетто 18'!BD33+25</f>
        <v>8963</v>
      </c>
      <c r="BE12" s="199">
        <f>'нетто 18'!BE33+25</f>
        <v>9537</v>
      </c>
      <c r="BF12" s="199">
        <f>'нетто 18'!BF33+25</f>
        <v>8963</v>
      </c>
      <c r="BG12" s="199">
        <f>'нетто 18'!BG33+25</f>
        <v>9537</v>
      </c>
      <c r="BH12" s="199">
        <f>'нетто 18'!BH33+25</f>
        <v>8963</v>
      </c>
      <c r="BI12" s="199">
        <f>'нетто 18'!BI33+25</f>
        <v>9537</v>
      </c>
      <c r="BJ12" s="199">
        <f>'нетто 18'!BJ33+25</f>
        <v>8963</v>
      </c>
      <c r="BK12" s="199">
        <f>'нетто 18'!BK33+25</f>
        <v>9537</v>
      </c>
      <c r="BL12" s="199">
        <f>'нетто 18'!BL33+25</f>
        <v>8963</v>
      </c>
      <c r="BM12" s="199">
        <f>'нетто 18'!BM33+25</f>
        <v>9537</v>
      </c>
      <c r="BN12" s="199">
        <f>'нетто 18'!BN33+25</f>
        <v>10275</v>
      </c>
      <c r="BO12" s="199">
        <f>'нетто 18'!BO33+25</f>
        <v>9537</v>
      </c>
      <c r="BP12" s="199">
        <f>'нетто 18'!BP33+25</f>
        <v>10685</v>
      </c>
      <c r="BQ12" s="199">
        <f>'нетто 18'!BQ33+25</f>
        <v>11997</v>
      </c>
      <c r="BR12" s="199">
        <f>'нетто 18'!BR33+25</f>
        <v>10685</v>
      </c>
    </row>
    <row r="13" spans="1:70" s="50" customFormat="1" x14ac:dyDescent="0.2">
      <c r="A13" s="88">
        <f>A7</f>
        <v>2</v>
      </c>
      <c r="B13" s="199">
        <f>'нетто 18'!B34+25</f>
        <v>20689</v>
      </c>
      <c r="C13" s="199">
        <f>'нетто 18'!C34+25</f>
        <v>17737</v>
      </c>
      <c r="D13" s="199">
        <f>'нетто 18'!D34+25</f>
        <v>16917</v>
      </c>
      <c r="E13" s="199">
        <f>'нетто 18'!E34+25</f>
        <v>16917</v>
      </c>
      <c r="F13" s="199">
        <f>'нетто 18'!F34+25</f>
        <v>20689</v>
      </c>
      <c r="G13" s="199">
        <f>'нетто 18'!G34+25</f>
        <v>20689</v>
      </c>
      <c r="H13" s="199">
        <f>'нетто 18'!H34+25</f>
        <v>19131</v>
      </c>
      <c r="I13" s="199">
        <f>'нетто 18'!I34+25</f>
        <v>20689</v>
      </c>
      <c r="J13" s="199">
        <f>'нетто 18'!J34+25</f>
        <v>19131</v>
      </c>
      <c r="K13" s="199">
        <f>'нетто 18'!K34+25</f>
        <v>19131</v>
      </c>
      <c r="L13" s="199">
        <f>'нетто 18'!L34+25</f>
        <v>17737</v>
      </c>
      <c r="M13" s="199">
        <f>'нетто 18'!M34+25</f>
        <v>19131</v>
      </c>
      <c r="N13" s="199">
        <f>'нетто 18'!N34+25</f>
        <v>19131</v>
      </c>
      <c r="O13" s="199">
        <f>'нетто 18'!O34+25</f>
        <v>17737</v>
      </c>
      <c r="P13" s="199">
        <f>'нетто 18'!P34+25</f>
        <v>17737</v>
      </c>
      <c r="Q13" s="199">
        <f>'нетто 18'!Q34+25</f>
        <v>16917</v>
      </c>
      <c r="R13" s="199">
        <f>'нетто 18'!R34+25</f>
        <v>17737</v>
      </c>
      <c r="S13" s="199">
        <f>'нетто 18'!S34+25</f>
        <v>22083</v>
      </c>
      <c r="T13" s="199">
        <f>'нетто 18'!T34+25</f>
        <v>22083</v>
      </c>
      <c r="U13" s="199">
        <f>'нетто 18'!U34+25</f>
        <v>17737</v>
      </c>
      <c r="V13" s="199">
        <f>'нетто 18'!V34+25</f>
        <v>16917</v>
      </c>
      <c r="W13" s="199">
        <f>'нетто 18'!W34+25</f>
        <v>19131</v>
      </c>
      <c r="X13" s="199">
        <f>'нетто 18'!X34+25</f>
        <v>17737</v>
      </c>
      <c r="Y13" s="199">
        <f>'нетто 18'!Y34+25</f>
        <v>19131</v>
      </c>
      <c r="Z13" s="199">
        <f>'нетто 18'!Z34+25</f>
        <v>17737</v>
      </c>
      <c r="AA13" s="199">
        <f>'нетто 18'!AA34+25</f>
        <v>20689</v>
      </c>
      <c r="AB13" s="199">
        <f>'нетто 18'!AB34+25</f>
        <v>20689</v>
      </c>
      <c r="AC13" s="199">
        <f>'нетто 18'!AC34+25</f>
        <v>22083</v>
      </c>
      <c r="AD13" s="199">
        <f>'нетто 18'!AD34+25</f>
        <v>19131</v>
      </c>
      <c r="AE13" s="199">
        <f>'нетто 18'!AE34+25</f>
        <v>19131</v>
      </c>
      <c r="AF13" s="199">
        <f>'нетто 18'!AF34+25</f>
        <v>19131</v>
      </c>
      <c r="AG13" s="199">
        <f>'нетто 18'!AG34+25</f>
        <v>17737</v>
      </c>
      <c r="AH13" s="199">
        <f>'нетто 18'!AH34+25</f>
        <v>16917</v>
      </c>
      <c r="AI13" s="199">
        <f>'нетто 18'!AI34+25</f>
        <v>15933</v>
      </c>
      <c r="AJ13" s="199">
        <f>'нетто 18'!AJ34+25</f>
        <v>15933</v>
      </c>
      <c r="AK13" s="199">
        <f>'нетто 18'!AK34+25</f>
        <v>14949</v>
      </c>
      <c r="AL13" s="199">
        <f>'нетто 18'!AL34+25</f>
        <v>13965</v>
      </c>
      <c r="AM13" s="199">
        <f>'нетто 18'!AM34+25</f>
        <v>14949</v>
      </c>
      <c r="AN13" s="199">
        <f>'нетто 18'!AN34+25</f>
        <v>14949</v>
      </c>
      <c r="AO13" s="199">
        <f>'нетто 18'!AO34+25</f>
        <v>13965</v>
      </c>
      <c r="AP13" s="199">
        <f>'нетто 18'!AP34+25</f>
        <v>16917</v>
      </c>
      <c r="AQ13" s="199">
        <f>'нетто 18'!AQ34+25</f>
        <v>16917</v>
      </c>
      <c r="AR13" s="199">
        <f>'нетто 18'!AR34+25</f>
        <v>15933</v>
      </c>
      <c r="AS13" s="199">
        <f>'нетто 18'!AS34+25</f>
        <v>13965</v>
      </c>
      <c r="AT13" s="199">
        <f>'нетто 18'!AT34+25</f>
        <v>11505</v>
      </c>
      <c r="AU13" s="199">
        <f>'нетто 18'!AU34+25</f>
        <v>12489</v>
      </c>
      <c r="AV13" s="199">
        <f>'нетто 18'!AV34+25</f>
        <v>11505</v>
      </c>
      <c r="AW13" s="199">
        <f>'нетто 18'!AW34+25</f>
        <v>11505</v>
      </c>
      <c r="AX13" s="199">
        <f>'нетто 18'!AX34+25</f>
        <v>11505</v>
      </c>
      <c r="AY13" s="199">
        <f>'нетто 18'!AY34+25</f>
        <v>10931</v>
      </c>
      <c r="AZ13" s="199">
        <f>'нетто 18'!AZ34+25</f>
        <v>11505</v>
      </c>
      <c r="BA13" s="199">
        <f>'нетто 18'!BA34+25</f>
        <v>10931</v>
      </c>
      <c r="BB13" s="199">
        <f>'нетто 18'!BB34+25</f>
        <v>11505</v>
      </c>
      <c r="BC13" s="199">
        <f>'нетто 18'!BC34+25</f>
        <v>10931</v>
      </c>
      <c r="BD13" s="199">
        <f>'нетто 18'!BD34+25</f>
        <v>10357</v>
      </c>
      <c r="BE13" s="199">
        <f>'нетто 18'!BE34+25</f>
        <v>10931</v>
      </c>
      <c r="BF13" s="199">
        <f>'нетто 18'!BF34+25</f>
        <v>10357</v>
      </c>
      <c r="BG13" s="199">
        <f>'нетто 18'!BG34+25</f>
        <v>10931</v>
      </c>
      <c r="BH13" s="199">
        <f>'нетто 18'!BH34+25</f>
        <v>10357</v>
      </c>
      <c r="BI13" s="199">
        <f>'нетто 18'!BI34+25</f>
        <v>10931</v>
      </c>
      <c r="BJ13" s="199">
        <f>'нетто 18'!BJ34+25</f>
        <v>10357</v>
      </c>
      <c r="BK13" s="199">
        <f>'нетто 18'!BK34+25</f>
        <v>10931</v>
      </c>
      <c r="BL13" s="199">
        <f>'нетто 18'!BL34+25</f>
        <v>10357</v>
      </c>
      <c r="BM13" s="199">
        <f>'нетто 18'!BM34+25</f>
        <v>10931</v>
      </c>
      <c r="BN13" s="199">
        <f>'нетто 18'!BN34+25</f>
        <v>11669</v>
      </c>
      <c r="BO13" s="199">
        <f>'нетто 18'!BO34+25</f>
        <v>10931</v>
      </c>
      <c r="BP13" s="199">
        <f>'нетто 18'!BP34+25</f>
        <v>12079</v>
      </c>
      <c r="BQ13" s="199">
        <f>'нетто 18'!BQ34+25</f>
        <v>13391</v>
      </c>
      <c r="BR13" s="199">
        <f>'нетто 18'!BR34+25</f>
        <v>12079</v>
      </c>
    </row>
    <row r="14" spans="1:70" s="50" customFormat="1" x14ac:dyDescent="0.2">
      <c r="A14" s="42" t="s">
        <v>85</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row>
    <row r="15" spans="1:70" s="50" customFormat="1" x14ac:dyDescent="0.2">
      <c r="A15" s="88">
        <f>A6</f>
        <v>1</v>
      </c>
      <c r="B15" s="199">
        <f>'нетто 18'!B36+25</f>
        <v>20689</v>
      </c>
      <c r="C15" s="199">
        <f>'нетто 18'!C36+25</f>
        <v>17737</v>
      </c>
      <c r="D15" s="199">
        <f>'нетто 18'!D36+25</f>
        <v>16917</v>
      </c>
      <c r="E15" s="199">
        <f>'нетто 18'!E36+25</f>
        <v>16917</v>
      </c>
      <c r="F15" s="199">
        <f>'нетто 18'!F36+25</f>
        <v>20689</v>
      </c>
      <c r="G15" s="199">
        <f>'нетто 18'!G36+25</f>
        <v>20689</v>
      </c>
      <c r="H15" s="199">
        <f>'нетто 18'!H36+25</f>
        <v>19131</v>
      </c>
      <c r="I15" s="199">
        <f>'нетто 18'!I36+25</f>
        <v>20689</v>
      </c>
      <c r="J15" s="199">
        <f>'нетто 18'!J36+25</f>
        <v>19131</v>
      </c>
      <c r="K15" s="199">
        <f>'нетто 18'!K36+25</f>
        <v>19131</v>
      </c>
      <c r="L15" s="199">
        <f>'нетто 18'!L36+25</f>
        <v>17737</v>
      </c>
      <c r="M15" s="199">
        <f>'нетто 18'!M36+25</f>
        <v>19131</v>
      </c>
      <c r="N15" s="199">
        <f>'нетто 18'!N36+25</f>
        <v>19131</v>
      </c>
      <c r="O15" s="199">
        <f>'нетто 18'!O36+25</f>
        <v>17737</v>
      </c>
      <c r="P15" s="199">
        <f>'нетто 18'!P36+25</f>
        <v>17737</v>
      </c>
      <c r="Q15" s="199">
        <f>'нетто 18'!Q36+25</f>
        <v>16917</v>
      </c>
      <c r="R15" s="199">
        <f>'нетто 18'!R36+25</f>
        <v>17737</v>
      </c>
      <c r="S15" s="199">
        <f>'нетто 18'!S36+25</f>
        <v>22083</v>
      </c>
      <c r="T15" s="199">
        <f>'нетто 18'!T36+25</f>
        <v>22083</v>
      </c>
      <c r="U15" s="199">
        <f>'нетто 18'!U36+25</f>
        <v>17737</v>
      </c>
      <c r="V15" s="199">
        <f>'нетто 18'!V36+25</f>
        <v>16917</v>
      </c>
      <c r="W15" s="199">
        <f>'нетто 18'!W36+25</f>
        <v>19131</v>
      </c>
      <c r="X15" s="199">
        <f>'нетто 18'!X36+25</f>
        <v>17737</v>
      </c>
      <c r="Y15" s="199">
        <f>'нетто 18'!Y36+25</f>
        <v>19131</v>
      </c>
      <c r="Z15" s="199">
        <f>'нетто 18'!Z36+25</f>
        <v>17737</v>
      </c>
      <c r="AA15" s="199">
        <f>'нетто 18'!AA36+25</f>
        <v>20689</v>
      </c>
      <c r="AB15" s="199">
        <f>'нетто 18'!AB36+25</f>
        <v>20689</v>
      </c>
      <c r="AC15" s="199">
        <f>'нетто 18'!AC36+25</f>
        <v>22083</v>
      </c>
      <c r="AD15" s="199">
        <f>'нетто 18'!AD36+25</f>
        <v>19131</v>
      </c>
      <c r="AE15" s="199">
        <f>'нетто 18'!AE36+25</f>
        <v>19131</v>
      </c>
      <c r="AF15" s="199">
        <f>'нетто 18'!AF36+25</f>
        <v>19131</v>
      </c>
      <c r="AG15" s="199">
        <f>'нетто 18'!AG36+25</f>
        <v>17737</v>
      </c>
      <c r="AH15" s="199">
        <f>'нетто 18'!AH36+25</f>
        <v>16917</v>
      </c>
      <c r="AI15" s="199">
        <f>'нетто 18'!AI36+25</f>
        <v>15933</v>
      </c>
      <c r="AJ15" s="199">
        <f>'нетто 18'!AJ36+25</f>
        <v>15933</v>
      </c>
      <c r="AK15" s="199">
        <f>'нетто 18'!AK36+25</f>
        <v>14949</v>
      </c>
      <c r="AL15" s="199">
        <f>'нетто 18'!AL36+25</f>
        <v>13965</v>
      </c>
      <c r="AM15" s="199">
        <f>'нетто 18'!AM36+25</f>
        <v>14949</v>
      </c>
      <c r="AN15" s="199">
        <f>'нетто 18'!AN36+25</f>
        <v>14949</v>
      </c>
      <c r="AO15" s="199">
        <f>'нетто 18'!AO36+25</f>
        <v>13965</v>
      </c>
      <c r="AP15" s="199">
        <f>'нетто 18'!AP36+25</f>
        <v>16917</v>
      </c>
      <c r="AQ15" s="199">
        <f>'нетто 18'!AQ36+25</f>
        <v>16917</v>
      </c>
      <c r="AR15" s="199">
        <f>'нетто 18'!AR36+25</f>
        <v>15933</v>
      </c>
      <c r="AS15" s="199">
        <f>'нетто 18'!AS36+25</f>
        <v>13965</v>
      </c>
      <c r="AT15" s="199">
        <f>'нетто 18'!AT36+25</f>
        <v>11505</v>
      </c>
      <c r="AU15" s="199">
        <f>'нетто 18'!AU36+25</f>
        <v>12489</v>
      </c>
      <c r="AV15" s="199">
        <f>'нетто 18'!AV36+25</f>
        <v>11505</v>
      </c>
      <c r="AW15" s="199">
        <f>'нетто 18'!AW36+25</f>
        <v>11505</v>
      </c>
      <c r="AX15" s="199">
        <f>'нетто 18'!AX36+25</f>
        <v>11505</v>
      </c>
      <c r="AY15" s="199">
        <f>'нетто 18'!AY36+25</f>
        <v>10931</v>
      </c>
      <c r="AZ15" s="199">
        <f>'нетто 18'!AZ36+25</f>
        <v>11505</v>
      </c>
      <c r="BA15" s="199">
        <f>'нетто 18'!BA36+25</f>
        <v>10931</v>
      </c>
      <c r="BB15" s="199">
        <f>'нетто 18'!BB36+25</f>
        <v>11505</v>
      </c>
      <c r="BC15" s="199">
        <f>'нетто 18'!BC36+25</f>
        <v>10931</v>
      </c>
      <c r="BD15" s="199">
        <f>'нетто 18'!BD36+25</f>
        <v>10357</v>
      </c>
      <c r="BE15" s="199">
        <f>'нетто 18'!BE36+25</f>
        <v>10931</v>
      </c>
      <c r="BF15" s="199">
        <f>'нетто 18'!BF36+25</f>
        <v>10357</v>
      </c>
      <c r="BG15" s="199">
        <f>'нетто 18'!BG36+25</f>
        <v>10931</v>
      </c>
      <c r="BH15" s="199">
        <f>'нетто 18'!BH36+25</f>
        <v>10357</v>
      </c>
      <c r="BI15" s="199">
        <f>'нетто 18'!BI36+25</f>
        <v>10931</v>
      </c>
      <c r="BJ15" s="199">
        <f>'нетто 18'!BJ36+25</f>
        <v>10357</v>
      </c>
      <c r="BK15" s="199">
        <f>'нетто 18'!BK36+25</f>
        <v>10931</v>
      </c>
      <c r="BL15" s="199">
        <f>'нетто 18'!BL36+25</f>
        <v>10357</v>
      </c>
      <c r="BM15" s="199">
        <f>'нетто 18'!BM36+25</f>
        <v>10931</v>
      </c>
      <c r="BN15" s="199">
        <f>'нетто 18'!BN36+25</f>
        <v>11669</v>
      </c>
      <c r="BO15" s="199">
        <f>'нетто 18'!BO36+25</f>
        <v>10931</v>
      </c>
      <c r="BP15" s="199">
        <f>'нетто 18'!BP36+25</f>
        <v>12079</v>
      </c>
      <c r="BQ15" s="199">
        <f>'нетто 18'!BQ36+25</f>
        <v>13391</v>
      </c>
      <c r="BR15" s="199">
        <f>'нетто 18'!BR36+25</f>
        <v>12079</v>
      </c>
    </row>
    <row r="16" spans="1:70" s="50" customFormat="1" x14ac:dyDescent="0.2">
      <c r="A16" s="88">
        <f>A7</f>
        <v>2</v>
      </c>
      <c r="B16" s="199">
        <f>'нетто 18'!B37+25</f>
        <v>22083</v>
      </c>
      <c r="C16" s="199">
        <f>'нетто 18'!C37+25</f>
        <v>19131</v>
      </c>
      <c r="D16" s="199">
        <f>'нетто 18'!D37+25</f>
        <v>18311</v>
      </c>
      <c r="E16" s="199">
        <f>'нетто 18'!E37+25</f>
        <v>18311</v>
      </c>
      <c r="F16" s="199">
        <f>'нетто 18'!F37+25</f>
        <v>22083</v>
      </c>
      <c r="G16" s="199">
        <f>'нетто 18'!G37+25</f>
        <v>22083</v>
      </c>
      <c r="H16" s="199">
        <f>'нетто 18'!H37+25</f>
        <v>20525</v>
      </c>
      <c r="I16" s="199">
        <f>'нетто 18'!I37+25</f>
        <v>22083</v>
      </c>
      <c r="J16" s="199">
        <f>'нетто 18'!J37+25</f>
        <v>20525</v>
      </c>
      <c r="K16" s="199">
        <f>'нетто 18'!K37+25</f>
        <v>20525</v>
      </c>
      <c r="L16" s="199">
        <f>'нетто 18'!L37+25</f>
        <v>19131</v>
      </c>
      <c r="M16" s="199">
        <f>'нетто 18'!M37+25</f>
        <v>20525</v>
      </c>
      <c r="N16" s="199">
        <f>'нетто 18'!N37+25</f>
        <v>20525</v>
      </c>
      <c r="O16" s="199">
        <f>'нетто 18'!O37+25</f>
        <v>19131</v>
      </c>
      <c r="P16" s="199">
        <f>'нетто 18'!P37+25</f>
        <v>19131</v>
      </c>
      <c r="Q16" s="199">
        <f>'нетто 18'!Q37+25</f>
        <v>18311</v>
      </c>
      <c r="R16" s="199">
        <f>'нетто 18'!R37+25</f>
        <v>19131</v>
      </c>
      <c r="S16" s="199">
        <f>'нетто 18'!S37+25</f>
        <v>23477</v>
      </c>
      <c r="T16" s="199">
        <f>'нетто 18'!T37+25</f>
        <v>23477</v>
      </c>
      <c r="U16" s="199">
        <f>'нетто 18'!U37+25</f>
        <v>19131</v>
      </c>
      <c r="V16" s="199">
        <f>'нетто 18'!V37+25</f>
        <v>18311</v>
      </c>
      <c r="W16" s="199">
        <f>'нетто 18'!W37+25</f>
        <v>20525</v>
      </c>
      <c r="X16" s="199">
        <f>'нетто 18'!X37+25</f>
        <v>19131</v>
      </c>
      <c r="Y16" s="199">
        <f>'нетто 18'!Y37+25</f>
        <v>20525</v>
      </c>
      <c r="Z16" s="199">
        <f>'нетто 18'!Z37+25</f>
        <v>19131</v>
      </c>
      <c r="AA16" s="199">
        <f>'нетто 18'!AA37+25</f>
        <v>22083</v>
      </c>
      <c r="AB16" s="199">
        <f>'нетто 18'!AB37+25</f>
        <v>22083</v>
      </c>
      <c r="AC16" s="199">
        <f>'нетто 18'!AC37+25</f>
        <v>23477</v>
      </c>
      <c r="AD16" s="199">
        <f>'нетто 18'!AD37+25</f>
        <v>20525</v>
      </c>
      <c r="AE16" s="199">
        <f>'нетто 18'!AE37+25</f>
        <v>20525</v>
      </c>
      <c r="AF16" s="199">
        <f>'нетто 18'!AF37+25</f>
        <v>20525</v>
      </c>
      <c r="AG16" s="199">
        <f>'нетто 18'!AG37+25</f>
        <v>19131</v>
      </c>
      <c r="AH16" s="199">
        <f>'нетто 18'!AH37+25</f>
        <v>18311</v>
      </c>
      <c r="AI16" s="199">
        <f>'нетто 18'!AI37+25</f>
        <v>17327</v>
      </c>
      <c r="AJ16" s="199">
        <f>'нетто 18'!AJ37+25</f>
        <v>17327</v>
      </c>
      <c r="AK16" s="199">
        <f>'нетто 18'!AK37+25</f>
        <v>16343</v>
      </c>
      <c r="AL16" s="199">
        <f>'нетто 18'!AL37+25</f>
        <v>15359</v>
      </c>
      <c r="AM16" s="199">
        <f>'нетто 18'!AM37+25</f>
        <v>16343</v>
      </c>
      <c r="AN16" s="199">
        <f>'нетто 18'!AN37+25</f>
        <v>16343</v>
      </c>
      <c r="AO16" s="199">
        <f>'нетто 18'!AO37+25</f>
        <v>15359</v>
      </c>
      <c r="AP16" s="199">
        <f>'нетто 18'!AP37+25</f>
        <v>18311</v>
      </c>
      <c r="AQ16" s="199">
        <f>'нетто 18'!AQ37+25</f>
        <v>18311</v>
      </c>
      <c r="AR16" s="199">
        <f>'нетто 18'!AR37+25</f>
        <v>17327</v>
      </c>
      <c r="AS16" s="199">
        <f>'нетто 18'!AS37+25</f>
        <v>15359</v>
      </c>
      <c r="AT16" s="199">
        <f>'нетто 18'!AT37+25</f>
        <v>12899</v>
      </c>
      <c r="AU16" s="199">
        <f>'нетто 18'!AU37+25</f>
        <v>13883</v>
      </c>
      <c r="AV16" s="199">
        <f>'нетто 18'!AV37+25</f>
        <v>12899</v>
      </c>
      <c r="AW16" s="199">
        <f>'нетто 18'!AW37+25</f>
        <v>12899</v>
      </c>
      <c r="AX16" s="199">
        <f>'нетто 18'!AX37+25</f>
        <v>12899</v>
      </c>
      <c r="AY16" s="199">
        <f>'нетто 18'!AY37+25</f>
        <v>12325</v>
      </c>
      <c r="AZ16" s="199">
        <f>'нетто 18'!AZ37+25</f>
        <v>12899</v>
      </c>
      <c r="BA16" s="199">
        <f>'нетто 18'!BA37+25</f>
        <v>12325</v>
      </c>
      <c r="BB16" s="199">
        <f>'нетто 18'!BB37+25</f>
        <v>12899</v>
      </c>
      <c r="BC16" s="199">
        <f>'нетто 18'!BC37+25</f>
        <v>12325</v>
      </c>
      <c r="BD16" s="199">
        <f>'нетто 18'!BD37+25</f>
        <v>11751</v>
      </c>
      <c r="BE16" s="199">
        <f>'нетто 18'!BE37+25</f>
        <v>12325</v>
      </c>
      <c r="BF16" s="199">
        <f>'нетто 18'!BF37+25</f>
        <v>11751</v>
      </c>
      <c r="BG16" s="199">
        <f>'нетто 18'!BG37+25</f>
        <v>12325</v>
      </c>
      <c r="BH16" s="199">
        <f>'нетто 18'!BH37+25</f>
        <v>11751</v>
      </c>
      <c r="BI16" s="199">
        <f>'нетто 18'!BI37+25</f>
        <v>12325</v>
      </c>
      <c r="BJ16" s="199">
        <f>'нетто 18'!BJ37+25</f>
        <v>11751</v>
      </c>
      <c r="BK16" s="199">
        <f>'нетто 18'!BK37+25</f>
        <v>12325</v>
      </c>
      <c r="BL16" s="199">
        <f>'нетто 18'!BL37+25</f>
        <v>11751</v>
      </c>
      <c r="BM16" s="199">
        <f>'нетто 18'!BM37+25</f>
        <v>12325</v>
      </c>
      <c r="BN16" s="199">
        <f>'нетто 18'!BN37+25</f>
        <v>13063</v>
      </c>
      <c r="BO16" s="199">
        <f>'нетто 18'!BO37+25</f>
        <v>12325</v>
      </c>
      <c r="BP16" s="199">
        <f>'нетто 18'!BP37+25</f>
        <v>13473</v>
      </c>
      <c r="BQ16" s="199">
        <f>'нетто 18'!BQ37+25</f>
        <v>14785</v>
      </c>
      <c r="BR16" s="199">
        <f>'нетто 18'!BR37+25</f>
        <v>13473</v>
      </c>
    </row>
    <row r="17" spans="1:70" s="50" customFormat="1" x14ac:dyDescent="0.2">
      <c r="A17" s="42" t="s">
        <v>86</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row>
    <row r="18" spans="1:70" s="50" customFormat="1" x14ac:dyDescent="0.2">
      <c r="A18" s="88">
        <f>A6</f>
        <v>1</v>
      </c>
      <c r="B18" s="199">
        <f>'нетто 18'!B39+25</f>
        <v>37335</v>
      </c>
      <c r="C18" s="199">
        <f>'нетто 18'!C39+25</f>
        <v>34383</v>
      </c>
      <c r="D18" s="199">
        <f>'нетто 18'!D39+25</f>
        <v>33563</v>
      </c>
      <c r="E18" s="199">
        <f>'нетто 18'!E39+25</f>
        <v>33563</v>
      </c>
      <c r="F18" s="199">
        <f>'нетто 18'!F39+25</f>
        <v>37335</v>
      </c>
      <c r="G18" s="199">
        <f>'нетто 18'!G39+25</f>
        <v>37335</v>
      </c>
      <c r="H18" s="199">
        <f>'нетто 18'!H39+25</f>
        <v>35777</v>
      </c>
      <c r="I18" s="199">
        <f>'нетто 18'!I39+25</f>
        <v>37335</v>
      </c>
      <c r="J18" s="199">
        <f>'нетто 18'!J39+25</f>
        <v>35777</v>
      </c>
      <c r="K18" s="199">
        <f>'нетто 18'!K39+25</f>
        <v>35777</v>
      </c>
      <c r="L18" s="199">
        <f>'нетто 18'!L39+25</f>
        <v>34383</v>
      </c>
      <c r="M18" s="199">
        <f>'нетто 18'!M39+25</f>
        <v>35777</v>
      </c>
      <c r="N18" s="199">
        <f>'нетто 18'!N39+25</f>
        <v>35777</v>
      </c>
      <c r="O18" s="199">
        <f>'нетто 18'!O39+25</f>
        <v>34383</v>
      </c>
      <c r="P18" s="199">
        <f>'нетто 18'!P39+25</f>
        <v>34383</v>
      </c>
      <c r="Q18" s="199">
        <f>'нетто 18'!Q39+25</f>
        <v>33563</v>
      </c>
      <c r="R18" s="199">
        <f>'нетто 18'!R39+25</f>
        <v>34383</v>
      </c>
      <c r="S18" s="199">
        <f>'нетто 18'!S39+25</f>
        <v>38729</v>
      </c>
      <c r="T18" s="199">
        <f>'нетто 18'!T39+25</f>
        <v>38729</v>
      </c>
      <c r="U18" s="199">
        <f>'нетто 18'!U39+25</f>
        <v>34383</v>
      </c>
      <c r="V18" s="199">
        <f>'нетто 18'!V39+25</f>
        <v>33563</v>
      </c>
      <c r="W18" s="199">
        <f>'нетто 18'!W39+25</f>
        <v>35777</v>
      </c>
      <c r="X18" s="199">
        <f>'нетто 18'!X39+25</f>
        <v>34383</v>
      </c>
      <c r="Y18" s="199">
        <f>'нетто 18'!Y39+25</f>
        <v>35777</v>
      </c>
      <c r="Z18" s="199">
        <f>'нетто 18'!Z39+25</f>
        <v>34383</v>
      </c>
      <c r="AA18" s="199">
        <f>'нетто 18'!AA39+25</f>
        <v>37335</v>
      </c>
      <c r="AB18" s="199">
        <f>'нетто 18'!AB39+25</f>
        <v>37335</v>
      </c>
      <c r="AC18" s="199">
        <f>'нетто 18'!AC39+25</f>
        <v>38729</v>
      </c>
      <c r="AD18" s="199">
        <f>'нетто 18'!AD39+25</f>
        <v>35777</v>
      </c>
      <c r="AE18" s="199">
        <f>'нетто 18'!AE39+25</f>
        <v>35777</v>
      </c>
      <c r="AF18" s="199">
        <f>'нетто 18'!AF39+25</f>
        <v>35777</v>
      </c>
      <c r="AG18" s="199">
        <f>'нетто 18'!AG39+25</f>
        <v>34383</v>
      </c>
      <c r="AH18" s="199">
        <f>'нетто 18'!AH39+25</f>
        <v>33563</v>
      </c>
      <c r="AI18" s="199">
        <f>'нетто 18'!AI39+25</f>
        <v>32579</v>
      </c>
      <c r="AJ18" s="199">
        <f>'нетто 18'!AJ39+25</f>
        <v>32579</v>
      </c>
      <c r="AK18" s="199">
        <f>'нетто 18'!AK39+25</f>
        <v>31595</v>
      </c>
      <c r="AL18" s="199">
        <f>'нетто 18'!AL39+25</f>
        <v>30611</v>
      </c>
      <c r="AM18" s="199">
        <f>'нетто 18'!AM39+25</f>
        <v>31595</v>
      </c>
      <c r="AN18" s="199">
        <f>'нетто 18'!AN39+25</f>
        <v>31595</v>
      </c>
      <c r="AO18" s="199">
        <f>'нетто 18'!AO39+25</f>
        <v>30611</v>
      </c>
      <c r="AP18" s="199">
        <f>'нетто 18'!AP39+25</f>
        <v>33563</v>
      </c>
      <c r="AQ18" s="199">
        <f>'нетто 18'!AQ39+25</f>
        <v>33563</v>
      </c>
      <c r="AR18" s="199">
        <f>'нетто 18'!AR39+25</f>
        <v>32579</v>
      </c>
      <c r="AS18" s="199">
        <f>'нетто 18'!AS39+25</f>
        <v>30611</v>
      </c>
      <c r="AT18" s="199">
        <f>'нетто 18'!AT39+25</f>
        <v>24871</v>
      </c>
      <c r="AU18" s="199">
        <f>'нетто 18'!AU39+25</f>
        <v>25855</v>
      </c>
      <c r="AV18" s="199">
        <f>'нетто 18'!AV39+25</f>
        <v>24871</v>
      </c>
      <c r="AW18" s="199">
        <f>'нетто 18'!AW39+25</f>
        <v>24871</v>
      </c>
      <c r="AX18" s="199">
        <f>'нетто 18'!AX39+25</f>
        <v>24871</v>
      </c>
      <c r="AY18" s="199">
        <f>'нетто 18'!AY39+25</f>
        <v>24297</v>
      </c>
      <c r="AZ18" s="199">
        <f>'нетто 18'!AZ39+25</f>
        <v>24871</v>
      </c>
      <c r="BA18" s="199">
        <f>'нетто 18'!BA39+25</f>
        <v>24297</v>
      </c>
      <c r="BB18" s="199">
        <f>'нетто 18'!BB39+25</f>
        <v>24871</v>
      </c>
      <c r="BC18" s="199">
        <f>'нетто 18'!BC39+25</f>
        <v>24297</v>
      </c>
      <c r="BD18" s="199">
        <f>'нетто 18'!BD39+25</f>
        <v>23723</v>
      </c>
      <c r="BE18" s="199">
        <f>'нетто 18'!BE39+25</f>
        <v>24297</v>
      </c>
      <c r="BF18" s="199">
        <f>'нетто 18'!BF39+25</f>
        <v>23723</v>
      </c>
      <c r="BG18" s="199">
        <f>'нетто 18'!BG39+25</f>
        <v>24297</v>
      </c>
      <c r="BH18" s="199">
        <f>'нетто 18'!BH39+25</f>
        <v>23723</v>
      </c>
      <c r="BI18" s="199">
        <f>'нетто 18'!BI39+25</f>
        <v>24297</v>
      </c>
      <c r="BJ18" s="199">
        <f>'нетто 18'!BJ39+25</f>
        <v>23723</v>
      </c>
      <c r="BK18" s="199">
        <f>'нетто 18'!BK39+25</f>
        <v>24297</v>
      </c>
      <c r="BL18" s="199">
        <f>'нетто 18'!BL39+25</f>
        <v>23723</v>
      </c>
      <c r="BM18" s="199">
        <f>'нетто 18'!BM39+25</f>
        <v>28397</v>
      </c>
      <c r="BN18" s="199">
        <f>'нетто 18'!BN39+25</f>
        <v>29135</v>
      </c>
      <c r="BO18" s="199">
        <f>'нетто 18'!BO39+25</f>
        <v>28397</v>
      </c>
      <c r="BP18" s="199">
        <f>'нетто 18'!BP39+25</f>
        <v>29545</v>
      </c>
      <c r="BQ18" s="199">
        <f>'нетто 18'!BQ39+25</f>
        <v>30857</v>
      </c>
      <c r="BR18" s="199">
        <f>'нетто 18'!BR39+25</f>
        <v>29545</v>
      </c>
    </row>
    <row r="19" spans="1:70" s="50" customFormat="1" x14ac:dyDescent="0.2">
      <c r="A19" s="88">
        <f>A7</f>
        <v>2</v>
      </c>
      <c r="B19" s="199">
        <f>'нетто 18'!B40+25</f>
        <v>38729</v>
      </c>
      <c r="C19" s="199">
        <f>'нетто 18'!C40+25</f>
        <v>35777</v>
      </c>
      <c r="D19" s="199">
        <f>'нетто 18'!D40+25</f>
        <v>34957</v>
      </c>
      <c r="E19" s="199">
        <f>'нетто 18'!E40+25</f>
        <v>34957</v>
      </c>
      <c r="F19" s="199">
        <f>'нетто 18'!F40+25</f>
        <v>38729</v>
      </c>
      <c r="G19" s="199">
        <f>'нетто 18'!G40+25</f>
        <v>38729</v>
      </c>
      <c r="H19" s="199">
        <f>'нетто 18'!H40+25</f>
        <v>37171</v>
      </c>
      <c r="I19" s="199">
        <f>'нетто 18'!I40+25</f>
        <v>38729</v>
      </c>
      <c r="J19" s="199">
        <f>'нетто 18'!J40+25</f>
        <v>37171</v>
      </c>
      <c r="K19" s="199">
        <f>'нетто 18'!K40+25</f>
        <v>37171</v>
      </c>
      <c r="L19" s="199">
        <f>'нетто 18'!L40+25</f>
        <v>35777</v>
      </c>
      <c r="M19" s="199">
        <f>'нетто 18'!M40+25</f>
        <v>37171</v>
      </c>
      <c r="N19" s="199">
        <f>'нетто 18'!N40+25</f>
        <v>37171</v>
      </c>
      <c r="O19" s="199">
        <f>'нетто 18'!O40+25</f>
        <v>35777</v>
      </c>
      <c r="P19" s="199">
        <f>'нетто 18'!P40+25</f>
        <v>35777</v>
      </c>
      <c r="Q19" s="199">
        <f>'нетто 18'!Q40+25</f>
        <v>34957</v>
      </c>
      <c r="R19" s="199">
        <f>'нетто 18'!R40+25</f>
        <v>35777</v>
      </c>
      <c r="S19" s="199">
        <f>'нетто 18'!S40+25</f>
        <v>40123</v>
      </c>
      <c r="T19" s="199">
        <f>'нетто 18'!T40+25</f>
        <v>40123</v>
      </c>
      <c r="U19" s="199">
        <f>'нетто 18'!U40+25</f>
        <v>35777</v>
      </c>
      <c r="V19" s="199">
        <f>'нетто 18'!V40+25</f>
        <v>34957</v>
      </c>
      <c r="W19" s="199">
        <f>'нетто 18'!W40+25</f>
        <v>37171</v>
      </c>
      <c r="X19" s="199">
        <f>'нетто 18'!X40+25</f>
        <v>35777</v>
      </c>
      <c r="Y19" s="199">
        <f>'нетто 18'!Y40+25</f>
        <v>37171</v>
      </c>
      <c r="Z19" s="199">
        <f>'нетто 18'!Z40+25</f>
        <v>35777</v>
      </c>
      <c r="AA19" s="199">
        <f>'нетто 18'!AA40+25</f>
        <v>38729</v>
      </c>
      <c r="AB19" s="199">
        <f>'нетто 18'!AB40+25</f>
        <v>38729</v>
      </c>
      <c r="AC19" s="199">
        <f>'нетто 18'!AC40+25</f>
        <v>40123</v>
      </c>
      <c r="AD19" s="199">
        <f>'нетто 18'!AD40+25</f>
        <v>37171</v>
      </c>
      <c r="AE19" s="199">
        <f>'нетто 18'!AE40+25</f>
        <v>37171</v>
      </c>
      <c r="AF19" s="199">
        <f>'нетто 18'!AF40+25</f>
        <v>37171</v>
      </c>
      <c r="AG19" s="199">
        <f>'нетто 18'!AG40+25</f>
        <v>35777</v>
      </c>
      <c r="AH19" s="199">
        <f>'нетто 18'!AH40+25</f>
        <v>34957</v>
      </c>
      <c r="AI19" s="199">
        <f>'нетто 18'!AI40+25</f>
        <v>33973</v>
      </c>
      <c r="AJ19" s="199">
        <f>'нетто 18'!AJ40+25</f>
        <v>33973</v>
      </c>
      <c r="AK19" s="199">
        <f>'нетто 18'!AK40+25</f>
        <v>32989</v>
      </c>
      <c r="AL19" s="199">
        <f>'нетто 18'!AL40+25</f>
        <v>32005</v>
      </c>
      <c r="AM19" s="199">
        <f>'нетто 18'!AM40+25</f>
        <v>32989</v>
      </c>
      <c r="AN19" s="199">
        <f>'нетто 18'!AN40+25</f>
        <v>32989</v>
      </c>
      <c r="AO19" s="199">
        <f>'нетто 18'!AO40+25</f>
        <v>32005</v>
      </c>
      <c r="AP19" s="199">
        <f>'нетто 18'!AP40+25</f>
        <v>34957</v>
      </c>
      <c r="AQ19" s="199">
        <f>'нетто 18'!AQ40+25</f>
        <v>34957</v>
      </c>
      <c r="AR19" s="199">
        <f>'нетто 18'!AR40+25</f>
        <v>33973</v>
      </c>
      <c r="AS19" s="199">
        <f>'нетто 18'!AS40+25</f>
        <v>32005</v>
      </c>
      <c r="AT19" s="199">
        <f>'нетто 18'!AT40+25</f>
        <v>26265</v>
      </c>
      <c r="AU19" s="199">
        <f>'нетто 18'!AU40+25</f>
        <v>27249</v>
      </c>
      <c r="AV19" s="199">
        <f>'нетто 18'!AV40+25</f>
        <v>26265</v>
      </c>
      <c r="AW19" s="199">
        <f>'нетто 18'!AW40+25</f>
        <v>26265</v>
      </c>
      <c r="AX19" s="199">
        <f>'нетто 18'!AX40+25</f>
        <v>26265</v>
      </c>
      <c r="AY19" s="199">
        <f>'нетто 18'!AY40+25</f>
        <v>25691</v>
      </c>
      <c r="AZ19" s="199">
        <f>'нетто 18'!AZ40+25</f>
        <v>26265</v>
      </c>
      <c r="BA19" s="199">
        <f>'нетто 18'!BA40+25</f>
        <v>25691</v>
      </c>
      <c r="BB19" s="199">
        <f>'нетто 18'!BB40+25</f>
        <v>26265</v>
      </c>
      <c r="BC19" s="199">
        <f>'нетто 18'!BC40+25</f>
        <v>25691</v>
      </c>
      <c r="BD19" s="199">
        <f>'нетто 18'!BD40+25</f>
        <v>25117</v>
      </c>
      <c r="BE19" s="199">
        <f>'нетто 18'!BE40+25</f>
        <v>25691</v>
      </c>
      <c r="BF19" s="199">
        <f>'нетто 18'!BF40+25</f>
        <v>25117</v>
      </c>
      <c r="BG19" s="199">
        <f>'нетто 18'!BG40+25</f>
        <v>25691</v>
      </c>
      <c r="BH19" s="199">
        <f>'нетто 18'!BH40+25</f>
        <v>25117</v>
      </c>
      <c r="BI19" s="199">
        <f>'нетто 18'!BI40+25</f>
        <v>25691</v>
      </c>
      <c r="BJ19" s="199">
        <f>'нетто 18'!BJ40+25</f>
        <v>25117</v>
      </c>
      <c r="BK19" s="199">
        <f>'нетто 18'!BK40+25</f>
        <v>25691</v>
      </c>
      <c r="BL19" s="199">
        <f>'нетто 18'!BL40+25</f>
        <v>25117</v>
      </c>
      <c r="BM19" s="199">
        <f>'нетто 18'!BM40+25</f>
        <v>29791</v>
      </c>
      <c r="BN19" s="199">
        <f>'нетто 18'!BN40+25</f>
        <v>30529</v>
      </c>
      <c r="BO19" s="199">
        <f>'нетто 18'!BO40+25</f>
        <v>29791</v>
      </c>
      <c r="BP19" s="199">
        <f>'нетто 18'!BP40+25</f>
        <v>30939</v>
      </c>
      <c r="BQ19" s="199">
        <f>'нетто 18'!BQ40+25</f>
        <v>32251</v>
      </c>
      <c r="BR19" s="199">
        <f>'нетто 18'!BR40+25</f>
        <v>30939</v>
      </c>
    </row>
    <row r="20" spans="1:70" s="50" customFormat="1" x14ac:dyDescent="0.2">
      <c r="A20" s="42" t="s">
        <v>87</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row>
    <row r="21" spans="1:70" s="50" customFormat="1" x14ac:dyDescent="0.2">
      <c r="A21" s="88" t="s">
        <v>88</v>
      </c>
      <c r="B21" s="199">
        <f>'нетто 18'!B42+25</f>
        <v>55129</v>
      </c>
      <c r="C21" s="199">
        <f>'нетто 18'!C42+25</f>
        <v>52177</v>
      </c>
      <c r="D21" s="199">
        <f>'нетто 18'!D42+25</f>
        <v>51357</v>
      </c>
      <c r="E21" s="199">
        <f>'нетто 18'!E42+25</f>
        <v>51357</v>
      </c>
      <c r="F21" s="199">
        <f>'нетто 18'!F42+25</f>
        <v>55129</v>
      </c>
      <c r="G21" s="199">
        <f>'нетто 18'!G42+25</f>
        <v>55129</v>
      </c>
      <c r="H21" s="199">
        <f>'нетто 18'!H42+25</f>
        <v>53571</v>
      </c>
      <c r="I21" s="199">
        <f>'нетто 18'!I42+25</f>
        <v>55129</v>
      </c>
      <c r="J21" s="199">
        <f>'нетто 18'!J42+25</f>
        <v>53571</v>
      </c>
      <c r="K21" s="199">
        <f>'нетто 18'!K42+25</f>
        <v>53571</v>
      </c>
      <c r="L21" s="199">
        <f>'нетто 18'!L42+25</f>
        <v>52177</v>
      </c>
      <c r="M21" s="199">
        <f>'нетто 18'!M42+25</f>
        <v>53571</v>
      </c>
      <c r="N21" s="199">
        <f>'нетто 18'!N42+25</f>
        <v>53571</v>
      </c>
      <c r="O21" s="199">
        <f>'нетто 18'!O42+25</f>
        <v>52177</v>
      </c>
      <c r="P21" s="199">
        <f>'нетто 18'!P42+25</f>
        <v>52177</v>
      </c>
      <c r="Q21" s="199">
        <f>'нетто 18'!Q42+25</f>
        <v>51357</v>
      </c>
      <c r="R21" s="199">
        <f>'нетто 18'!R42+25</f>
        <v>52177</v>
      </c>
      <c r="S21" s="199">
        <f>'нетто 18'!S42+25</f>
        <v>56523</v>
      </c>
      <c r="T21" s="199">
        <f>'нетто 18'!T42+25</f>
        <v>56523</v>
      </c>
      <c r="U21" s="199">
        <f>'нетто 18'!U42+25</f>
        <v>52177</v>
      </c>
      <c r="V21" s="199">
        <f>'нетто 18'!V42+25</f>
        <v>51357</v>
      </c>
      <c r="W21" s="199">
        <f>'нетто 18'!W42+25</f>
        <v>53571</v>
      </c>
      <c r="X21" s="199">
        <f>'нетто 18'!X42+25</f>
        <v>52177</v>
      </c>
      <c r="Y21" s="199">
        <f>'нетто 18'!Y42+25</f>
        <v>53571</v>
      </c>
      <c r="Z21" s="199">
        <f>'нетто 18'!Z42+25</f>
        <v>52177</v>
      </c>
      <c r="AA21" s="199">
        <f>'нетто 18'!AA42+25</f>
        <v>55129</v>
      </c>
      <c r="AB21" s="199">
        <f>'нетто 18'!AB42+25</f>
        <v>55129</v>
      </c>
      <c r="AC21" s="199">
        <f>'нетто 18'!AC42+25</f>
        <v>56523</v>
      </c>
      <c r="AD21" s="199">
        <f>'нетто 18'!AD42+25</f>
        <v>53571</v>
      </c>
      <c r="AE21" s="199">
        <f>'нетто 18'!AE42+25</f>
        <v>53571</v>
      </c>
      <c r="AF21" s="199">
        <f>'нетто 18'!AF42+25</f>
        <v>53571</v>
      </c>
      <c r="AG21" s="199">
        <f>'нетто 18'!AG42+25</f>
        <v>52177</v>
      </c>
      <c r="AH21" s="199">
        <f>'нетто 18'!AH42+25</f>
        <v>51357</v>
      </c>
      <c r="AI21" s="199">
        <f>'нетто 18'!AI42+25</f>
        <v>50373</v>
      </c>
      <c r="AJ21" s="199">
        <f>'нетто 18'!AJ42+25</f>
        <v>50373</v>
      </c>
      <c r="AK21" s="199">
        <f>'нетто 18'!AK42+25</f>
        <v>49389</v>
      </c>
      <c r="AL21" s="199">
        <f>'нетто 18'!AL42+25</f>
        <v>48405</v>
      </c>
      <c r="AM21" s="199">
        <f>'нетто 18'!AM42+25</f>
        <v>49389</v>
      </c>
      <c r="AN21" s="199">
        <f>'нетто 18'!AN42+25</f>
        <v>49389</v>
      </c>
      <c r="AO21" s="199">
        <f>'нетто 18'!AO42+25</f>
        <v>48405</v>
      </c>
      <c r="AP21" s="199">
        <f>'нетто 18'!AP42+25</f>
        <v>51357</v>
      </c>
      <c r="AQ21" s="199">
        <f>'нетто 18'!AQ42+25</f>
        <v>51357</v>
      </c>
      <c r="AR21" s="199">
        <f>'нетто 18'!AR42+25</f>
        <v>50373</v>
      </c>
      <c r="AS21" s="199">
        <f>'нетто 18'!AS42+25</f>
        <v>48405</v>
      </c>
      <c r="AT21" s="199">
        <f>'нетто 18'!AT42+25</f>
        <v>46765</v>
      </c>
      <c r="AU21" s="199">
        <f>'нетто 18'!AU42+25</f>
        <v>47749</v>
      </c>
      <c r="AV21" s="199">
        <f>'нетто 18'!AV42+25</f>
        <v>46765</v>
      </c>
      <c r="AW21" s="199">
        <f>'нетто 18'!AW42+25</f>
        <v>46765</v>
      </c>
      <c r="AX21" s="199">
        <f>'нетто 18'!AX42+25</f>
        <v>46765</v>
      </c>
      <c r="AY21" s="199">
        <f>'нетто 18'!AY42+25</f>
        <v>46191</v>
      </c>
      <c r="AZ21" s="199">
        <f>'нетто 18'!AZ42+25</f>
        <v>46765</v>
      </c>
      <c r="BA21" s="199">
        <f>'нетто 18'!BA42+25</f>
        <v>46191</v>
      </c>
      <c r="BB21" s="199">
        <f>'нетто 18'!BB42+25</f>
        <v>46765</v>
      </c>
      <c r="BC21" s="199">
        <f>'нетто 18'!BC42+25</f>
        <v>46191</v>
      </c>
      <c r="BD21" s="199">
        <f>'нетто 18'!BD42+25</f>
        <v>45617</v>
      </c>
      <c r="BE21" s="199">
        <f>'нетто 18'!BE42+25</f>
        <v>46191</v>
      </c>
      <c r="BF21" s="199">
        <f>'нетто 18'!BF42+25</f>
        <v>45617</v>
      </c>
      <c r="BG21" s="199">
        <f>'нетто 18'!BG42+25</f>
        <v>46191</v>
      </c>
      <c r="BH21" s="199">
        <f>'нетто 18'!BH42+25</f>
        <v>45617</v>
      </c>
      <c r="BI21" s="199">
        <f>'нетто 18'!BI42+25</f>
        <v>46191</v>
      </c>
      <c r="BJ21" s="199">
        <f>'нетто 18'!BJ42+25</f>
        <v>45617</v>
      </c>
      <c r="BK21" s="199">
        <f>'нетто 18'!BK42+25</f>
        <v>46191</v>
      </c>
      <c r="BL21" s="199">
        <f>'нетто 18'!BL42+25</f>
        <v>45617</v>
      </c>
      <c r="BM21" s="199">
        <f>'нетто 18'!BM42+25</f>
        <v>54391</v>
      </c>
      <c r="BN21" s="199">
        <f>'нетто 18'!BN42+25</f>
        <v>55129</v>
      </c>
      <c r="BO21" s="199">
        <f>'нетто 18'!BO42+25</f>
        <v>54391</v>
      </c>
      <c r="BP21" s="199">
        <f>'нетто 18'!BP42+25</f>
        <v>55539</v>
      </c>
      <c r="BQ21" s="199">
        <f>'нетто 18'!BQ42+25</f>
        <v>56851</v>
      </c>
      <c r="BR21" s="199">
        <f>'нетто 18'!BR42+25</f>
        <v>55539</v>
      </c>
    </row>
    <row r="22" spans="1:70" s="50" customFormat="1" x14ac:dyDescent="0.2">
      <c r="A22" s="178" t="s">
        <v>223</v>
      </c>
    </row>
    <row r="23" spans="1:70" s="50" customFormat="1" ht="12.75" hidden="1" thickBot="1" x14ac:dyDescent="0.25">
      <c r="A23" s="163" t="s">
        <v>182</v>
      </c>
    </row>
    <row r="24" spans="1:70" s="50" customFormat="1" ht="12.75" hidden="1" x14ac:dyDescent="0.2">
      <c r="A24" s="161" t="s">
        <v>181</v>
      </c>
    </row>
    <row r="25" spans="1:70" s="50" customFormat="1" hidden="1" x14ac:dyDescent="0.2">
      <c r="A25" s="48"/>
    </row>
    <row r="26" spans="1:70" s="50" customFormat="1" hidden="1" x14ac:dyDescent="0.2">
      <c r="A26" s="164" t="s">
        <v>183</v>
      </c>
    </row>
    <row r="27" spans="1:70" ht="25.5" hidden="1" x14ac:dyDescent="0.2">
      <c r="A27" s="162" t="s">
        <v>184</v>
      </c>
    </row>
    <row r="28" spans="1:70" hidden="1" x14ac:dyDescent="0.2">
      <c r="A28" s="164" t="s">
        <v>185</v>
      </c>
    </row>
    <row r="29" spans="1:70" x14ac:dyDescent="0.2">
      <c r="A29" s="165"/>
    </row>
    <row r="30" spans="1:70" x14ac:dyDescent="0.2">
      <c r="A30" s="71" t="s">
        <v>66</v>
      </c>
    </row>
    <row r="31" spans="1:70" x14ac:dyDescent="0.2">
      <c r="A31" s="63" t="s">
        <v>78</v>
      </c>
    </row>
    <row r="32" spans="1:70"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59"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7" t="s">
        <v>252</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62"/>
  <sheetViews>
    <sheetView zoomScale="90" zoomScaleNormal="90" workbookViewId="0">
      <selection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s="51" customFormat="1" x14ac:dyDescent="0.2">
      <c r="A3" s="97" t="s">
        <v>91</v>
      </c>
    </row>
    <row r="4" spans="1:70" s="52" customFormat="1" ht="21" customHeight="1" x14ac:dyDescent="0.2">
      <c r="A4" s="98" t="s">
        <v>64</v>
      </c>
      <c r="B4" s="191">
        <f>'C завтраками| Bed and breakfast'!B4</f>
        <v>45834</v>
      </c>
      <c r="C4" s="191">
        <f>'C завтраками| Bed and breakfast'!C4</f>
        <v>45836</v>
      </c>
      <c r="D4" s="191">
        <f>'C завтраками| Bed and breakfast'!D4</f>
        <v>45837</v>
      </c>
      <c r="E4" s="191">
        <f>'C завтраками| Bed and breakfast'!E4</f>
        <v>45838</v>
      </c>
      <c r="F4" s="191">
        <f>'C завтраками| Bed and breakfast'!F4</f>
        <v>45839</v>
      </c>
      <c r="G4" s="191">
        <f>'C завтраками| Bed and breakfast'!G4</f>
        <v>45842</v>
      </c>
      <c r="H4" s="191">
        <f>'C завтраками| Bed and breakfast'!H4</f>
        <v>45843</v>
      </c>
      <c r="I4" s="191">
        <f>'C завтраками| Bed and breakfast'!I4</f>
        <v>45845</v>
      </c>
      <c r="J4" s="191">
        <f>'C завтраками| Bed and breakfast'!J4</f>
        <v>45847</v>
      </c>
      <c r="K4" s="191">
        <f>'C завтраками| Bed and breakfast'!K4</f>
        <v>45849</v>
      </c>
      <c r="L4" s="191">
        <f>'C завтраками| Bed and breakfast'!L4</f>
        <v>45851</v>
      </c>
      <c r="M4" s="191">
        <f>'C завтраками| Bed and breakfast'!M4</f>
        <v>45852</v>
      </c>
      <c r="N4" s="191">
        <f>'C завтраками| Bed and breakfast'!N4</f>
        <v>45853</v>
      </c>
      <c r="O4" s="191">
        <f>'C завтраками| Bed and breakfast'!O4</f>
        <v>45856</v>
      </c>
      <c r="P4" s="191">
        <f>'C завтраками| Bed and breakfast'!P4</f>
        <v>45858</v>
      </c>
      <c r="Q4" s="191">
        <f>'C завтраками| Bed and breakfast'!Q4</f>
        <v>45859</v>
      </c>
      <c r="R4" s="191">
        <f>'C завтраками| Bed and breakfast'!R4</f>
        <v>45862</v>
      </c>
      <c r="S4" s="191">
        <f>'C завтраками| Bed and breakfast'!S4</f>
        <v>45863</v>
      </c>
      <c r="T4" s="191">
        <f>'C завтраками| Bed and breakfast'!T4</f>
        <v>45865</v>
      </c>
      <c r="U4" s="191">
        <f>'C завтраками| Bed and breakfast'!U4</f>
        <v>45867</v>
      </c>
      <c r="V4" s="191">
        <f>'C завтраками| Bed and breakfast'!V4</f>
        <v>45868</v>
      </c>
      <c r="W4" s="191">
        <f>'C завтраками| Bed and breakfast'!W4</f>
        <v>45870</v>
      </c>
      <c r="X4" s="191">
        <f>'C завтраками| Bed and breakfast'!X4</f>
        <v>45872</v>
      </c>
      <c r="Y4" s="191">
        <f>'C завтраками| Bed and breakfast'!Y4</f>
        <v>45874</v>
      </c>
      <c r="Z4" s="191">
        <f>'C завтраками| Bed and breakfast'!Z4</f>
        <v>45875</v>
      </c>
      <c r="AA4" s="191">
        <f>'C завтраками| Bed and breakfast'!AA4</f>
        <v>45878</v>
      </c>
      <c r="AB4" s="191">
        <f>'C завтраками| Bed and breakfast'!AB4</f>
        <v>45880</v>
      </c>
      <c r="AC4" s="191">
        <f>'C завтраками| Bed and breakfast'!AC4</f>
        <v>45885</v>
      </c>
      <c r="AD4" s="191">
        <f>'C завтраками| Bed and breakfast'!AD4</f>
        <v>45886</v>
      </c>
      <c r="AE4" s="191">
        <f>'C завтраками| Bed and breakfast'!AE4</f>
        <v>45887</v>
      </c>
      <c r="AF4" s="191">
        <f>'C завтраками| Bed and breakfast'!AF4</f>
        <v>45888</v>
      </c>
      <c r="AG4" s="191">
        <f>'C завтраками| Bed and breakfast'!AG4</f>
        <v>45890</v>
      </c>
      <c r="AH4" s="191">
        <f>'C завтраками| Bed and breakfast'!AH4</f>
        <v>45891</v>
      </c>
      <c r="AI4" s="191">
        <f>'C завтраками| Bed and breakfast'!AI4</f>
        <v>45892</v>
      </c>
      <c r="AJ4" s="191">
        <f>'C завтраками| Bed and breakfast'!AJ4</f>
        <v>45894</v>
      </c>
      <c r="AK4" s="191">
        <f>'C завтраками| Bed and breakfast'!AK4</f>
        <v>45895</v>
      </c>
      <c r="AL4" s="191">
        <f>'C завтраками| Bed and breakfast'!AL4</f>
        <v>45897</v>
      </c>
      <c r="AM4" s="191">
        <f>'C завтраками| Bed and breakfast'!AM4</f>
        <v>45901</v>
      </c>
      <c r="AN4" s="191">
        <f>'C завтраками| Bed and breakfast'!AN4</f>
        <v>45905</v>
      </c>
      <c r="AO4" s="191">
        <f>'C завтраками| Bed and breakfast'!AO4</f>
        <v>45907</v>
      </c>
      <c r="AP4" s="191">
        <f>'C завтраками| Bed and breakfast'!AP4</f>
        <v>45908</v>
      </c>
      <c r="AQ4" s="191">
        <f>'C завтраками| Bed and breakfast'!AQ4</f>
        <v>45911</v>
      </c>
      <c r="AR4" s="191">
        <f>'C завтраками| Bed and breakfast'!AR4</f>
        <v>45912</v>
      </c>
      <c r="AS4" s="191">
        <f>'C завтраками| Bed and breakfast'!AS4</f>
        <v>45921</v>
      </c>
      <c r="AT4" s="191">
        <f>'C завтраками| Bed and breakfast'!AT4</f>
        <v>45931</v>
      </c>
      <c r="AU4" s="191">
        <f>'C завтраками| Bed and breakfast'!AU4</f>
        <v>45940</v>
      </c>
      <c r="AV4" s="191">
        <f>'C завтраками| Bed and breakfast'!AV4</f>
        <v>45942</v>
      </c>
      <c r="AW4" s="191">
        <f>'C завтраками| Bed and breakfast'!AW4</f>
        <v>45947</v>
      </c>
      <c r="AX4" s="191">
        <f>'C завтраками| Bed and breakfast'!AX4</f>
        <v>45949</v>
      </c>
      <c r="AY4" s="191">
        <f>'C завтраками| Bed and breakfast'!AY4</f>
        <v>45953</v>
      </c>
      <c r="AZ4" s="191">
        <f>'C завтраками| Bed and breakfast'!AZ4</f>
        <v>45954</v>
      </c>
      <c r="BA4" s="191">
        <f>'C завтраками| Bed and breakfast'!BA4</f>
        <v>45956</v>
      </c>
      <c r="BB4" s="191">
        <f>'C завтраками| Bed and breakfast'!BB4</f>
        <v>45961</v>
      </c>
      <c r="BC4" s="191">
        <f>'C завтраками| Bed and breakfast'!BC4</f>
        <v>45965</v>
      </c>
      <c r="BD4" s="191">
        <f>'C завтраками| Bed and breakfast'!BD4</f>
        <v>45966</v>
      </c>
      <c r="BE4" s="191">
        <f>'C завтраками| Bed and breakfast'!BE4</f>
        <v>45968</v>
      </c>
      <c r="BF4" s="191">
        <f>'C завтраками| Bed and breakfast'!BF4</f>
        <v>45970</v>
      </c>
      <c r="BG4" s="191">
        <f>'C завтраками| Bed and breakfast'!BG4</f>
        <v>45975</v>
      </c>
      <c r="BH4" s="191">
        <f>'C завтраками| Bed and breakfast'!BH4</f>
        <v>45977</v>
      </c>
      <c r="BI4" s="191">
        <f>'C завтраками| Bed and breakfast'!BI4</f>
        <v>45982</v>
      </c>
      <c r="BJ4" s="191">
        <f>'C завтраками| Bed and breakfast'!BJ4</f>
        <v>45984</v>
      </c>
      <c r="BK4" s="191">
        <f>'C завтраками| Bed and breakfast'!BK4</f>
        <v>45989</v>
      </c>
      <c r="BL4" s="191">
        <f>'C завтраками| Bed and breakfast'!BL4</f>
        <v>45991</v>
      </c>
      <c r="BM4" s="191">
        <f>'C завтраками| Bed and breakfast'!BM4</f>
        <v>45992</v>
      </c>
      <c r="BN4" s="191">
        <f>'C завтраками| Bed and breakfast'!BN4</f>
        <v>45998</v>
      </c>
      <c r="BO4" s="191">
        <f>'C завтраками| Bed and breakfast'!BO4</f>
        <v>46000</v>
      </c>
      <c r="BP4" s="191">
        <f>'C завтраками| Bed and breakfast'!BP4</f>
        <v>46003</v>
      </c>
      <c r="BQ4" s="191">
        <f>'C завтраками| Bed and breakfast'!BQ4</f>
        <v>46010</v>
      </c>
      <c r="BR4" s="191">
        <f>'C завтраками| Bed and breakfast'!BR4</f>
        <v>46012</v>
      </c>
    </row>
    <row r="5" spans="1:70" s="53" customFormat="1" ht="22.5" customHeight="1" x14ac:dyDescent="0.2">
      <c r="A5" s="98"/>
      <c r="B5" s="191">
        <f>'C завтраками| Bed and breakfast'!B5</f>
        <v>45835</v>
      </c>
      <c r="C5" s="191">
        <f>'C завтраками| Bed and breakfast'!C5</f>
        <v>45836</v>
      </c>
      <c r="D5" s="191">
        <f>'C завтраками| Bed and breakfast'!D5</f>
        <v>45837</v>
      </c>
      <c r="E5" s="191">
        <f>'C завтраками| Bed and breakfast'!E5</f>
        <v>45838</v>
      </c>
      <c r="F5" s="191">
        <f>'C завтраками| Bed and breakfast'!F5</f>
        <v>45841</v>
      </c>
      <c r="G5" s="191">
        <f>'C завтраками| Bed and breakfast'!G5</f>
        <v>45842</v>
      </c>
      <c r="H5" s="191">
        <f>'C завтраками| Bed and breakfast'!H5</f>
        <v>45844</v>
      </c>
      <c r="I5" s="191">
        <f>'C завтраками| Bed and breakfast'!I5</f>
        <v>45846</v>
      </c>
      <c r="J5" s="191">
        <f>'C завтраками| Bed and breakfast'!J5</f>
        <v>45848</v>
      </c>
      <c r="K5" s="191">
        <f>'C завтраками| Bed and breakfast'!K5</f>
        <v>45850</v>
      </c>
      <c r="L5" s="191">
        <f>'C завтраками| Bed and breakfast'!L5</f>
        <v>45851</v>
      </c>
      <c r="M5" s="191">
        <f>'C завтраками| Bed and breakfast'!M5</f>
        <v>45852</v>
      </c>
      <c r="N5" s="191">
        <f>'C завтраками| Bed and breakfast'!N5</f>
        <v>45855</v>
      </c>
      <c r="O5" s="191">
        <f>'C завтраками| Bed and breakfast'!O5</f>
        <v>45857</v>
      </c>
      <c r="P5" s="191">
        <f>'C завтраками| Bed and breakfast'!P5</f>
        <v>45858</v>
      </c>
      <c r="Q5" s="191">
        <f>'C завтраками| Bed and breakfast'!Q5</f>
        <v>45861</v>
      </c>
      <c r="R5" s="191">
        <f>'C завтраками| Bed and breakfast'!R5</f>
        <v>45862</v>
      </c>
      <c r="S5" s="191">
        <f>'C завтраками| Bed and breakfast'!S5</f>
        <v>45864</v>
      </c>
      <c r="T5" s="191">
        <f>'C завтраками| Bed and breakfast'!T5</f>
        <v>45866</v>
      </c>
      <c r="U5" s="191">
        <f>'C завтраками| Bed and breakfast'!U5</f>
        <v>45867</v>
      </c>
      <c r="V5" s="191">
        <f>'C завтраками| Bed and breakfast'!V5</f>
        <v>45869</v>
      </c>
      <c r="W5" s="191">
        <f>'C завтраками| Bed and breakfast'!W5</f>
        <v>45871</v>
      </c>
      <c r="X5" s="191">
        <f>'C завтраками| Bed and breakfast'!X5</f>
        <v>45873</v>
      </c>
      <c r="Y5" s="191">
        <f>'C завтраками| Bed and breakfast'!Y5</f>
        <v>45874</v>
      </c>
      <c r="Z5" s="191">
        <f>'C завтраками| Bed and breakfast'!Z5</f>
        <v>45877</v>
      </c>
      <c r="AA5" s="191">
        <f>'C завтраками| Bed and breakfast'!AA5</f>
        <v>45879</v>
      </c>
      <c r="AB5" s="191">
        <f>'C завтраками| Bed and breakfast'!AB5</f>
        <v>45884</v>
      </c>
      <c r="AC5" s="191">
        <f>'C завтраками| Bed and breakfast'!AC5</f>
        <v>45885</v>
      </c>
      <c r="AD5" s="191">
        <f>'C завтраками| Bed and breakfast'!AD5</f>
        <v>45886</v>
      </c>
      <c r="AE5" s="191">
        <f>'C завтраками| Bed and breakfast'!AE5</f>
        <v>45887</v>
      </c>
      <c r="AF5" s="191">
        <f>'C завтраками| Bed and breakfast'!AF5</f>
        <v>45889</v>
      </c>
      <c r="AG5" s="191">
        <f>'C завтраками| Bed and breakfast'!AG5</f>
        <v>45890</v>
      </c>
      <c r="AH5" s="191">
        <f>'C завтраками| Bed and breakfast'!AH5</f>
        <v>45891</v>
      </c>
      <c r="AI5" s="191">
        <f>'C завтраками| Bed and breakfast'!AI5</f>
        <v>45893</v>
      </c>
      <c r="AJ5" s="191">
        <f>'C завтраками| Bed and breakfast'!AJ5</f>
        <v>45894</v>
      </c>
      <c r="AK5" s="191">
        <f>'C завтраками| Bed and breakfast'!AK5</f>
        <v>45896</v>
      </c>
      <c r="AL5" s="191">
        <f>'C завтраками| Bed and breakfast'!AL5</f>
        <v>45900</v>
      </c>
      <c r="AM5" s="191">
        <f>'C завтраками| Bed and breakfast'!AM5</f>
        <v>45904</v>
      </c>
      <c r="AN5" s="191">
        <f>'C завтраками| Bed and breakfast'!AN5</f>
        <v>45906</v>
      </c>
      <c r="AO5" s="191">
        <f>'C завтраками| Bed and breakfast'!AO5</f>
        <v>45907</v>
      </c>
      <c r="AP5" s="191">
        <f>'C завтраками| Bed and breakfast'!AP5</f>
        <v>45910</v>
      </c>
      <c r="AQ5" s="191">
        <f>'C завтраками| Bed and breakfast'!AQ5</f>
        <v>45911</v>
      </c>
      <c r="AR5" s="191">
        <f>'C завтраками| Bed and breakfast'!AR5</f>
        <v>45920</v>
      </c>
      <c r="AS5" s="191">
        <f>'C завтраками| Bed and breakfast'!AS5</f>
        <v>45930</v>
      </c>
      <c r="AT5" s="191">
        <f>'C завтраками| Bed and breakfast'!AT5</f>
        <v>45939</v>
      </c>
      <c r="AU5" s="191">
        <f>'C завтраками| Bed and breakfast'!AU5</f>
        <v>45941</v>
      </c>
      <c r="AV5" s="191">
        <f>'C завтраками| Bed and breakfast'!AV5</f>
        <v>45946</v>
      </c>
      <c r="AW5" s="191">
        <f>'C завтраками| Bed and breakfast'!AW5</f>
        <v>45948</v>
      </c>
      <c r="AX5" s="191">
        <f>'C завтраками| Bed and breakfast'!AX5</f>
        <v>45952</v>
      </c>
      <c r="AY5" s="191">
        <f>'C завтраками| Bed and breakfast'!AY5</f>
        <v>45953</v>
      </c>
      <c r="AZ5" s="191">
        <f>'C завтраками| Bed and breakfast'!AZ5</f>
        <v>45955</v>
      </c>
      <c r="BA5" s="191">
        <f>'C завтраками| Bed and breakfast'!BA5</f>
        <v>45960</v>
      </c>
      <c r="BB5" s="191">
        <f>'C завтраками| Bed and breakfast'!BB5</f>
        <v>45964</v>
      </c>
      <c r="BC5" s="191">
        <f>'C завтраками| Bed and breakfast'!BC5</f>
        <v>45965</v>
      </c>
      <c r="BD5" s="191">
        <f>'C завтраками| Bed and breakfast'!BD5</f>
        <v>45967</v>
      </c>
      <c r="BE5" s="191">
        <f>'C завтраками| Bed and breakfast'!BE5</f>
        <v>45969</v>
      </c>
      <c r="BF5" s="191">
        <f>'C завтраками| Bed and breakfast'!BF5</f>
        <v>45974</v>
      </c>
      <c r="BG5" s="191">
        <f>'C завтраками| Bed and breakfast'!BG5</f>
        <v>45976</v>
      </c>
      <c r="BH5" s="191">
        <f>'C завтраками| Bed and breakfast'!BH5</f>
        <v>45981</v>
      </c>
      <c r="BI5" s="191">
        <f>'C завтраками| Bed and breakfast'!BI5</f>
        <v>45983</v>
      </c>
      <c r="BJ5" s="191">
        <f>'C завтраками| Bed and breakfast'!BJ5</f>
        <v>45988</v>
      </c>
      <c r="BK5" s="191">
        <f>'C завтраками| Bed and breakfast'!BK5</f>
        <v>45990</v>
      </c>
      <c r="BL5" s="191">
        <f>'C завтраками| Bed and breakfast'!BL5</f>
        <v>45991</v>
      </c>
      <c r="BM5" s="191">
        <f>'C завтраками| Bed and breakfast'!BM5</f>
        <v>45997</v>
      </c>
      <c r="BN5" s="191">
        <f>'C завтраками| Bed and breakfast'!BN5</f>
        <v>45999</v>
      </c>
      <c r="BO5" s="191">
        <f>'C завтраками| Bed and breakfast'!BO5</f>
        <v>46002</v>
      </c>
      <c r="BP5" s="191">
        <f>'C завтраками| Bed and breakfast'!BP5</f>
        <v>46009</v>
      </c>
      <c r="BQ5" s="191">
        <f>'C завтраками| Bed and breakfast'!BQ5</f>
        <v>46011</v>
      </c>
      <c r="BR5" s="191">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f>
        <v>20500</v>
      </c>
      <c r="C7" s="8">
        <f>'C завтраками| Bed and breakfast'!C7</f>
        <v>16900</v>
      </c>
      <c r="D7" s="8">
        <f>'C завтраками| Bed and breakfast'!D7</f>
        <v>15900</v>
      </c>
      <c r="E7" s="8">
        <f>'C завтраками| Bed and breakfast'!E7</f>
        <v>15900</v>
      </c>
      <c r="F7" s="8">
        <f>'C завтраками| Bed and breakfast'!F7</f>
        <v>20500</v>
      </c>
      <c r="G7" s="8">
        <f>'C завтраками| Bed and breakfast'!G7</f>
        <v>20500</v>
      </c>
      <c r="H7" s="8">
        <f>'C завтраками| Bed and breakfast'!H7</f>
        <v>18600</v>
      </c>
      <c r="I7" s="8">
        <f>'C завтраками| Bed and breakfast'!I7</f>
        <v>20500</v>
      </c>
      <c r="J7" s="8">
        <f>'C завтраками| Bed and breakfast'!J7</f>
        <v>18600</v>
      </c>
      <c r="K7" s="8">
        <f>'C завтраками| Bed and breakfast'!K7</f>
        <v>18600</v>
      </c>
      <c r="L7" s="8">
        <f>'C завтраками| Bed and breakfast'!L7</f>
        <v>16900</v>
      </c>
      <c r="M7" s="8">
        <f>'C завтраками| Bed and breakfast'!M7</f>
        <v>18600</v>
      </c>
      <c r="N7" s="8">
        <f>'C завтраками| Bed and breakfast'!N7</f>
        <v>18600</v>
      </c>
      <c r="O7" s="8">
        <f>'C завтраками| Bed and breakfast'!O7</f>
        <v>16900</v>
      </c>
      <c r="P7" s="8">
        <f>'C завтраками| Bed and breakfast'!P7</f>
        <v>16900</v>
      </c>
      <c r="Q7" s="8">
        <f>'C завтраками| Bed and breakfast'!Q7</f>
        <v>15900</v>
      </c>
      <c r="R7" s="8">
        <f>'C завтраками| Bed and breakfast'!R7</f>
        <v>16900</v>
      </c>
      <c r="S7" s="8">
        <f>'C завтраками| Bed and breakfast'!S7</f>
        <v>22200</v>
      </c>
      <c r="T7" s="8">
        <f>'C завтраками| Bed and breakfast'!T7</f>
        <v>22200</v>
      </c>
      <c r="U7" s="8">
        <f>'C завтраками| Bed and breakfast'!U7</f>
        <v>16900</v>
      </c>
      <c r="V7" s="8">
        <f>'C завтраками| Bed and breakfast'!V7</f>
        <v>15900</v>
      </c>
      <c r="W7" s="8">
        <f>'C завтраками| Bed and breakfast'!W7</f>
        <v>18600</v>
      </c>
      <c r="X7" s="8">
        <f>'C завтраками| Bed and breakfast'!X7</f>
        <v>16900</v>
      </c>
      <c r="Y7" s="8">
        <f>'C завтраками| Bed and breakfast'!Y7</f>
        <v>18600</v>
      </c>
      <c r="Z7" s="8">
        <f>'C завтраками| Bed and breakfast'!Z7</f>
        <v>16900</v>
      </c>
      <c r="AA7" s="8">
        <f>'C завтраками| Bed and breakfast'!AA7</f>
        <v>20500</v>
      </c>
      <c r="AB7" s="8">
        <f>'C завтраками| Bed and breakfast'!AB7</f>
        <v>20500</v>
      </c>
      <c r="AC7" s="8">
        <f>'C завтраками| Bed and breakfast'!AC7</f>
        <v>22200</v>
      </c>
      <c r="AD7" s="8">
        <f>'C завтраками| Bed and breakfast'!AD7</f>
        <v>18600</v>
      </c>
      <c r="AE7" s="8">
        <f>'C завтраками| Bed and breakfast'!AE7</f>
        <v>18600</v>
      </c>
      <c r="AF7" s="8">
        <f>'C завтраками| Bed and breakfast'!AF7</f>
        <v>18600</v>
      </c>
      <c r="AG7" s="8">
        <f>'C завтраками| Bed and breakfast'!AG7</f>
        <v>16900</v>
      </c>
      <c r="AH7" s="8">
        <f>'C завтраками| Bed and breakfast'!AH7</f>
        <v>15900</v>
      </c>
      <c r="AI7" s="8">
        <f>'C завтраками| Bed and breakfast'!AI7</f>
        <v>14700</v>
      </c>
      <c r="AJ7" s="8">
        <f>'C завтраками| Bed and breakfast'!AJ7</f>
        <v>14700</v>
      </c>
      <c r="AK7" s="8">
        <f>'C завтраками| Bed and breakfast'!AK7</f>
        <v>13500</v>
      </c>
      <c r="AL7" s="8">
        <f>'C завтраками| Bed and breakfast'!AL7</f>
        <v>12300</v>
      </c>
      <c r="AM7" s="8">
        <f>'C завтраками| Bed and breakfast'!AM7</f>
        <v>13500</v>
      </c>
      <c r="AN7" s="8">
        <f>'C завтраками| Bed and breakfast'!AN7</f>
        <v>13500</v>
      </c>
      <c r="AO7" s="8">
        <f>'C завтраками| Bed and breakfast'!AO7</f>
        <v>12300</v>
      </c>
      <c r="AP7" s="8">
        <f>'C завтраками| Bed and breakfast'!AP7</f>
        <v>15900</v>
      </c>
      <c r="AQ7" s="8">
        <f>'C завтраками| Bed and breakfast'!AQ7</f>
        <v>15900</v>
      </c>
      <c r="AR7" s="8">
        <f>'C завтраками| Bed and breakfast'!AR7</f>
        <v>14700</v>
      </c>
      <c r="AS7" s="8">
        <f>'C завтраками| Bed and breakfast'!AS7</f>
        <v>12300</v>
      </c>
      <c r="AT7" s="8">
        <f>'C завтраками| Bed and breakfast'!AT7</f>
        <v>10300</v>
      </c>
      <c r="AU7" s="8">
        <f>'C завтраками| Bed and breakfast'!AU7</f>
        <v>11500</v>
      </c>
      <c r="AV7" s="8">
        <f>'C завтраками| Bed and breakfast'!AV7</f>
        <v>10300</v>
      </c>
      <c r="AW7" s="8">
        <f>'C завтраками| Bed and breakfast'!AW7</f>
        <v>10300</v>
      </c>
      <c r="AX7" s="8">
        <f>'C завтраками| Bed and breakfast'!AX7</f>
        <v>10300</v>
      </c>
      <c r="AY7" s="8">
        <f>'C завтраками| Bed and breakfast'!AY7</f>
        <v>9600</v>
      </c>
      <c r="AZ7" s="8">
        <f>'C завтраками| Bed and breakfast'!AZ7</f>
        <v>10300</v>
      </c>
      <c r="BA7" s="8">
        <f>'C завтраками| Bed and breakfast'!BA7</f>
        <v>9600</v>
      </c>
      <c r="BB7" s="8">
        <f>'C завтраками| Bed and breakfast'!BB7</f>
        <v>10300</v>
      </c>
      <c r="BC7" s="8">
        <f>'C завтраками| Bed and breakfast'!BC7</f>
        <v>9600</v>
      </c>
      <c r="BD7" s="8">
        <f>'C завтраками| Bed and breakfast'!BD7</f>
        <v>8900</v>
      </c>
      <c r="BE7" s="8">
        <f>'C завтраками| Bed and breakfast'!BE7</f>
        <v>9600</v>
      </c>
      <c r="BF7" s="8">
        <f>'C завтраками| Bed and breakfast'!BF7</f>
        <v>8900</v>
      </c>
      <c r="BG7" s="8">
        <f>'C завтраками| Bed and breakfast'!BG7</f>
        <v>9600</v>
      </c>
      <c r="BH7" s="8">
        <f>'C завтраками| Bed and breakfast'!BH7</f>
        <v>8900</v>
      </c>
      <c r="BI7" s="8">
        <f>'C завтраками| Bed and breakfast'!BI7</f>
        <v>9600</v>
      </c>
      <c r="BJ7" s="8">
        <f>'C завтраками| Bed and breakfast'!BJ7</f>
        <v>8900</v>
      </c>
      <c r="BK7" s="8">
        <f>'C завтраками| Bed and breakfast'!BK7</f>
        <v>9600</v>
      </c>
      <c r="BL7" s="8">
        <f>'C завтраками| Bed and breakfast'!BL7</f>
        <v>8900</v>
      </c>
      <c r="BM7" s="8">
        <f>'C завтраками| Bed and breakfast'!BM7</f>
        <v>9600</v>
      </c>
      <c r="BN7" s="8">
        <f>'C завтраками| Bed and breakfast'!BN7</f>
        <v>10500</v>
      </c>
      <c r="BO7" s="8">
        <f>'C завтраками| Bed and breakfast'!BO7</f>
        <v>9600</v>
      </c>
      <c r="BP7" s="8">
        <f>'C завтраками| Bed and breakfast'!BP7</f>
        <v>11000</v>
      </c>
      <c r="BQ7" s="8">
        <f>'C завтраками| Bed and breakfast'!BQ7</f>
        <v>12600</v>
      </c>
      <c r="BR7" s="8">
        <f>'C завтраками| Bed and breakfast'!BR7</f>
        <v>11000</v>
      </c>
    </row>
    <row r="8" spans="1:70" s="53" customFormat="1" x14ac:dyDescent="0.2">
      <c r="A8" s="88">
        <v>2</v>
      </c>
      <c r="B8" s="8">
        <f>'C завтраками| Bed and breakfast'!B8</f>
        <v>22200</v>
      </c>
      <c r="C8" s="8">
        <f>'C завтраками| Bed and breakfast'!C8</f>
        <v>18600</v>
      </c>
      <c r="D8" s="8">
        <f>'C завтраками| Bed and breakfast'!D8</f>
        <v>17600</v>
      </c>
      <c r="E8" s="8">
        <f>'C завтраками| Bed and breakfast'!E8</f>
        <v>17600</v>
      </c>
      <c r="F8" s="8">
        <f>'C завтраками| Bed and breakfast'!F8</f>
        <v>22200</v>
      </c>
      <c r="G8" s="8">
        <f>'C завтраками| Bed and breakfast'!G8</f>
        <v>22200</v>
      </c>
      <c r="H8" s="8">
        <f>'C завтраками| Bed and breakfast'!H8</f>
        <v>20300</v>
      </c>
      <c r="I8" s="8">
        <f>'C завтраками| Bed and breakfast'!I8</f>
        <v>22200</v>
      </c>
      <c r="J8" s="8">
        <f>'C завтраками| Bed and breakfast'!J8</f>
        <v>20300</v>
      </c>
      <c r="K8" s="8">
        <f>'C завтраками| Bed and breakfast'!K8</f>
        <v>20300</v>
      </c>
      <c r="L8" s="8">
        <f>'C завтраками| Bed and breakfast'!L8</f>
        <v>18600</v>
      </c>
      <c r="M8" s="8">
        <f>'C завтраками| Bed and breakfast'!M8</f>
        <v>20300</v>
      </c>
      <c r="N8" s="8">
        <f>'C завтраками| Bed and breakfast'!N8</f>
        <v>20300</v>
      </c>
      <c r="O8" s="8">
        <f>'C завтраками| Bed and breakfast'!O8</f>
        <v>18600</v>
      </c>
      <c r="P8" s="8">
        <f>'C завтраками| Bed and breakfast'!P8</f>
        <v>18600</v>
      </c>
      <c r="Q8" s="8">
        <f>'C завтраками| Bed and breakfast'!Q8</f>
        <v>17600</v>
      </c>
      <c r="R8" s="8">
        <f>'C завтраками| Bed and breakfast'!R8</f>
        <v>18600</v>
      </c>
      <c r="S8" s="8">
        <f>'C завтраками| Bed and breakfast'!S8</f>
        <v>23900</v>
      </c>
      <c r="T8" s="8">
        <f>'C завтраками| Bed and breakfast'!T8</f>
        <v>23900</v>
      </c>
      <c r="U8" s="8">
        <f>'C завтраками| Bed and breakfast'!U8</f>
        <v>18600</v>
      </c>
      <c r="V8" s="8">
        <f>'C завтраками| Bed and breakfast'!V8</f>
        <v>17600</v>
      </c>
      <c r="W8" s="8">
        <f>'C завтраками| Bed and breakfast'!W8</f>
        <v>20300</v>
      </c>
      <c r="X8" s="8">
        <f>'C завтраками| Bed and breakfast'!X8</f>
        <v>18600</v>
      </c>
      <c r="Y8" s="8">
        <f>'C завтраками| Bed and breakfast'!Y8</f>
        <v>20300</v>
      </c>
      <c r="Z8" s="8">
        <f>'C завтраками| Bed and breakfast'!Z8</f>
        <v>18600</v>
      </c>
      <c r="AA8" s="8">
        <f>'C завтраками| Bed and breakfast'!AA8</f>
        <v>22200</v>
      </c>
      <c r="AB8" s="8">
        <f>'C завтраками| Bed and breakfast'!AB8</f>
        <v>22200</v>
      </c>
      <c r="AC8" s="8">
        <f>'C завтраками| Bed and breakfast'!AC8</f>
        <v>23900</v>
      </c>
      <c r="AD8" s="8">
        <f>'C завтраками| Bed and breakfast'!AD8</f>
        <v>20300</v>
      </c>
      <c r="AE8" s="8">
        <f>'C завтраками| Bed and breakfast'!AE8</f>
        <v>20300</v>
      </c>
      <c r="AF8" s="8">
        <f>'C завтраками| Bed and breakfast'!AF8</f>
        <v>20300</v>
      </c>
      <c r="AG8" s="8">
        <f>'C завтраками| Bed and breakfast'!AG8</f>
        <v>18600</v>
      </c>
      <c r="AH8" s="8">
        <f>'C завтраками| Bed and breakfast'!AH8</f>
        <v>17600</v>
      </c>
      <c r="AI8" s="8">
        <f>'C завтраками| Bed and breakfast'!AI8</f>
        <v>16400</v>
      </c>
      <c r="AJ8" s="8">
        <f>'C завтраками| Bed and breakfast'!AJ8</f>
        <v>16400</v>
      </c>
      <c r="AK8" s="8">
        <f>'C завтраками| Bed and breakfast'!AK8</f>
        <v>15200</v>
      </c>
      <c r="AL8" s="8">
        <f>'C завтраками| Bed and breakfast'!AL8</f>
        <v>14000</v>
      </c>
      <c r="AM8" s="8">
        <f>'C завтраками| Bed and breakfast'!AM8</f>
        <v>15200</v>
      </c>
      <c r="AN8" s="8">
        <f>'C завтраками| Bed and breakfast'!AN8</f>
        <v>15200</v>
      </c>
      <c r="AO8" s="8">
        <f>'C завтраками| Bed and breakfast'!AO8</f>
        <v>14000</v>
      </c>
      <c r="AP8" s="8">
        <f>'C завтраками| Bed and breakfast'!AP8</f>
        <v>17600</v>
      </c>
      <c r="AQ8" s="8">
        <f>'C завтраками| Bed and breakfast'!AQ8</f>
        <v>17600</v>
      </c>
      <c r="AR8" s="8">
        <f>'C завтраками| Bed and breakfast'!AR8</f>
        <v>16400</v>
      </c>
      <c r="AS8" s="8">
        <f>'C завтраками| Bed and breakfast'!AS8</f>
        <v>14000</v>
      </c>
      <c r="AT8" s="8">
        <f>'C завтраками| Bed and breakfast'!AT8</f>
        <v>12000</v>
      </c>
      <c r="AU8" s="8">
        <f>'C завтраками| Bed and breakfast'!AU8</f>
        <v>13200</v>
      </c>
      <c r="AV8" s="8">
        <f>'C завтраками| Bed and breakfast'!AV8</f>
        <v>12000</v>
      </c>
      <c r="AW8" s="8">
        <f>'C завтраками| Bed and breakfast'!AW8</f>
        <v>12000</v>
      </c>
      <c r="AX8" s="8">
        <f>'C завтраками| Bed and breakfast'!AX8</f>
        <v>12000</v>
      </c>
      <c r="AY8" s="8">
        <f>'C завтраками| Bed and breakfast'!AY8</f>
        <v>11300</v>
      </c>
      <c r="AZ8" s="8">
        <f>'C завтраками| Bed and breakfast'!AZ8</f>
        <v>12000</v>
      </c>
      <c r="BA8" s="8">
        <f>'C завтраками| Bed and breakfast'!BA8</f>
        <v>11300</v>
      </c>
      <c r="BB8" s="8">
        <f>'C завтраками| Bed and breakfast'!BB8</f>
        <v>12000</v>
      </c>
      <c r="BC8" s="8">
        <f>'C завтраками| Bed and breakfast'!BC8</f>
        <v>11300</v>
      </c>
      <c r="BD8" s="8">
        <f>'C завтраками| Bed and breakfast'!BD8</f>
        <v>10600</v>
      </c>
      <c r="BE8" s="8">
        <f>'C завтраками| Bed and breakfast'!BE8</f>
        <v>11300</v>
      </c>
      <c r="BF8" s="8">
        <f>'C завтраками| Bed and breakfast'!BF8</f>
        <v>10600</v>
      </c>
      <c r="BG8" s="8">
        <f>'C завтраками| Bed and breakfast'!BG8</f>
        <v>11300</v>
      </c>
      <c r="BH8" s="8">
        <f>'C завтраками| Bed and breakfast'!BH8</f>
        <v>10600</v>
      </c>
      <c r="BI8" s="8">
        <f>'C завтраками| Bed and breakfast'!BI8</f>
        <v>11300</v>
      </c>
      <c r="BJ8" s="8">
        <f>'C завтраками| Bed and breakfast'!BJ8</f>
        <v>10600</v>
      </c>
      <c r="BK8" s="8">
        <f>'C завтраками| Bed and breakfast'!BK8</f>
        <v>11300</v>
      </c>
      <c r="BL8" s="8">
        <f>'C завтраками| Bed and breakfast'!BL8</f>
        <v>10600</v>
      </c>
      <c r="BM8" s="8">
        <f>'C завтраками| Bed and breakfast'!BM8</f>
        <v>11300</v>
      </c>
      <c r="BN8" s="8">
        <f>'C завтраками| Bed and breakfast'!BN8</f>
        <v>12200</v>
      </c>
      <c r="BO8" s="8">
        <f>'C завтраками| Bed and breakfast'!BO8</f>
        <v>11300</v>
      </c>
      <c r="BP8" s="8">
        <f>'C завтраками| Bed and breakfast'!BP8</f>
        <v>12700</v>
      </c>
      <c r="BQ8" s="8">
        <f>'C завтраками| Bed and breakfast'!BQ8</f>
        <v>14300</v>
      </c>
      <c r="BR8" s="8">
        <f>'C завтраками| Bed and breakfast'!BR8</f>
        <v>12700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f>
        <v>22500</v>
      </c>
      <c r="C10" s="8">
        <f>'C завтраками| Bed and breakfast'!C10</f>
        <v>18900</v>
      </c>
      <c r="D10" s="8">
        <f>'C завтраками| Bed and breakfast'!D10</f>
        <v>17900</v>
      </c>
      <c r="E10" s="8">
        <f>'C завтраками| Bed and breakfast'!E10</f>
        <v>17900</v>
      </c>
      <c r="F10" s="8">
        <f>'C завтраками| Bed and breakfast'!F10</f>
        <v>22500</v>
      </c>
      <c r="G10" s="8">
        <f>'C завтраками| Bed and breakfast'!G10</f>
        <v>22500</v>
      </c>
      <c r="H10" s="8">
        <f>'C завтраками| Bed and breakfast'!H10</f>
        <v>20600</v>
      </c>
      <c r="I10" s="8">
        <f>'C завтраками| Bed and breakfast'!I10</f>
        <v>22500</v>
      </c>
      <c r="J10" s="8">
        <f>'C завтраками| Bed and breakfast'!J10</f>
        <v>20600</v>
      </c>
      <c r="K10" s="8">
        <f>'C завтраками| Bed and breakfast'!K10</f>
        <v>20600</v>
      </c>
      <c r="L10" s="8">
        <f>'C завтраками| Bed and breakfast'!L10</f>
        <v>18900</v>
      </c>
      <c r="M10" s="8">
        <f>'C завтраками| Bed and breakfast'!M10</f>
        <v>20600</v>
      </c>
      <c r="N10" s="8">
        <f>'C завтраками| Bed and breakfast'!N10</f>
        <v>20600</v>
      </c>
      <c r="O10" s="8">
        <f>'C завтраками| Bed and breakfast'!O10</f>
        <v>18900</v>
      </c>
      <c r="P10" s="8">
        <f>'C завтраками| Bed and breakfast'!P10</f>
        <v>18900</v>
      </c>
      <c r="Q10" s="8">
        <f>'C завтраками| Bed and breakfast'!Q10</f>
        <v>17900</v>
      </c>
      <c r="R10" s="8">
        <f>'C завтраками| Bed and breakfast'!R10</f>
        <v>18900</v>
      </c>
      <c r="S10" s="8">
        <f>'C завтраками| Bed and breakfast'!S10</f>
        <v>24200</v>
      </c>
      <c r="T10" s="8">
        <f>'C завтраками| Bed and breakfast'!T10</f>
        <v>24200</v>
      </c>
      <c r="U10" s="8">
        <f>'C завтраками| Bed and breakfast'!U10</f>
        <v>18900</v>
      </c>
      <c r="V10" s="8">
        <f>'C завтраками| Bed and breakfast'!V10</f>
        <v>17900</v>
      </c>
      <c r="W10" s="8">
        <f>'C завтраками| Bed and breakfast'!W10</f>
        <v>20600</v>
      </c>
      <c r="X10" s="8">
        <f>'C завтраками| Bed and breakfast'!X10</f>
        <v>18900</v>
      </c>
      <c r="Y10" s="8">
        <f>'C завтраками| Bed and breakfast'!Y10</f>
        <v>20600</v>
      </c>
      <c r="Z10" s="8">
        <f>'C завтраками| Bed and breakfast'!Z10</f>
        <v>18900</v>
      </c>
      <c r="AA10" s="8">
        <f>'C завтраками| Bed and breakfast'!AA10</f>
        <v>22500</v>
      </c>
      <c r="AB10" s="8">
        <f>'C завтраками| Bed and breakfast'!AB10</f>
        <v>22500</v>
      </c>
      <c r="AC10" s="8">
        <f>'C завтраками| Bed and breakfast'!AC10</f>
        <v>24200</v>
      </c>
      <c r="AD10" s="8">
        <f>'C завтраками| Bed and breakfast'!AD10</f>
        <v>20600</v>
      </c>
      <c r="AE10" s="8">
        <f>'C завтраками| Bed and breakfast'!AE10</f>
        <v>20600</v>
      </c>
      <c r="AF10" s="8">
        <f>'C завтраками| Bed and breakfast'!AF10</f>
        <v>20600</v>
      </c>
      <c r="AG10" s="8">
        <f>'C завтраками| Bed and breakfast'!AG10</f>
        <v>18900</v>
      </c>
      <c r="AH10" s="8">
        <f>'C завтраками| Bed and breakfast'!AH10</f>
        <v>17900</v>
      </c>
      <c r="AI10" s="8">
        <f>'C завтраками| Bed and breakfast'!AI10</f>
        <v>16700</v>
      </c>
      <c r="AJ10" s="8">
        <f>'C завтраками| Bed and breakfast'!AJ10</f>
        <v>16700</v>
      </c>
      <c r="AK10" s="8">
        <f>'C завтраками| Bed and breakfast'!AK10</f>
        <v>15500</v>
      </c>
      <c r="AL10" s="8">
        <f>'C завтраками| Bed and breakfast'!AL10</f>
        <v>14300</v>
      </c>
      <c r="AM10" s="8">
        <f>'C завтраками| Bed and breakfast'!AM10</f>
        <v>15500</v>
      </c>
      <c r="AN10" s="8">
        <f>'C завтраками| Bed and breakfast'!AN10</f>
        <v>15500</v>
      </c>
      <c r="AO10" s="8">
        <f>'C завтраками| Bed and breakfast'!AO10</f>
        <v>14300</v>
      </c>
      <c r="AP10" s="8">
        <f>'C завтраками| Bed and breakfast'!AP10</f>
        <v>17900</v>
      </c>
      <c r="AQ10" s="8">
        <f>'C завтраками| Bed and breakfast'!AQ10</f>
        <v>17900</v>
      </c>
      <c r="AR10" s="8">
        <f>'C завтраками| Bed and breakfast'!AR10</f>
        <v>16700</v>
      </c>
      <c r="AS10" s="8">
        <f>'C завтраками| Bed and breakfast'!AS10</f>
        <v>14300</v>
      </c>
      <c r="AT10" s="8">
        <f>'C завтраками| Bed and breakfast'!AT10</f>
        <v>11300</v>
      </c>
      <c r="AU10" s="8">
        <f>'C завтраками| Bed and breakfast'!AU10</f>
        <v>12500</v>
      </c>
      <c r="AV10" s="8">
        <f>'C завтраками| Bed and breakfast'!AV10</f>
        <v>11300</v>
      </c>
      <c r="AW10" s="8">
        <f>'C завтраками| Bed and breakfast'!AW10</f>
        <v>11300</v>
      </c>
      <c r="AX10" s="8">
        <f>'C завтраками| Bed and breakfast'!AX10</f>
        <v>11300</v>
      </c>
      <c r="AY10" s="8">
        <f>'C завтраками| Bed and breakfast'!AY10</f>
        <v>10600</v>
      </c>
      <c r="AZ10" s="8">
        <f>'C завтраками| Bed and breakfast'!AZ10</f>
        <v>11300</v>
      </c>
      <c r="BA10" s="8">
        <f>'C завтраками| Bed and breakfast'!BA10</f>
        <v>10600</v>
      </c>
      <c r="BB10" s="8">
        <f>'C завтраками| Bed and breakfast'!BB10</f>
        <v>11300</v>
      </c>
      <c r="BC10" s="8">
        <f>'C завтраками| Bed and breakfast'!BC10</f>
        <v>10600</v>
      </c>
      <c r="BD10" s="8">
        <f>'C завтраками| Bed and breakfast'!BD10</f>
        <v>9900</v>
      </c>
      <c r="BE10" s="8">
        <f>'C завтраками| Bed and breakfast'!BE10</f>
        <v>10600</v>
      </c>
      <c r="BF10" s="8">
        <f>'C завтраками| Bed and breakfast'!BF10</f>
        <v>9900</v>
      </c>
      <c r="BG10" s="8">
        <f>'C завтраками| Bed and breakfast'!BG10</f>
        <v>10600</v>
      </c>
      <c r="BH10" s="8">
        <f>'C завтраками| Bed and breakfast'!BH10</f>
        <v>9900</v>
      </c>
      <c r="BI10" s="8">
        <f>'C завтраками| Bed and breakfast'!BI10</f>
        <v>10600</v>
      </c>
      <c r="BJ10" s="8">
        <f>'C завтраками| Bed and breakfast'!BJ10</f>
        <v>9900</v>
      </c>
      <c r="BK10" s="8">
        <f>'C завтраками| Bed and breakfast'!BK10</f>
        <v>10600</v>
      </c>
      <c r="BL10" s="8">
        <f>'C завтраками| Bed and breakfast'!BL10</f>
        <v>9900</v>
      </c>
      <c r="BM10" s="8">
        <f>'C завтраками| Bed and breakfast'!BM10</f>
        <v>10600</v>
      </c>
      <c r="BN10" s="8">
        <f>'C завтраками| Bed and breakfast'!BN10</f>
        <v>11500</v>
      </c>
      <c r="BO10" s="8">
        <f>'C завтраками| Bed and breakfast'!BO10</f>
        <v>10600</v>
      </c>
      <c r="BP10" s="8">
        <f>'C завтраками| Bed and breakfast'!BP10</f>
        <v>12000</v>
      </c>
      <c r="BQ10" s="8">
        <f>'C завтраками| Bed and breakfast'!BQ10</f>
        <v>13600</v>
      </c>
      <c r="BR10" s="8">
        <f>'C завтраками| Bed and breakfast'!BR10</f>
        <v>12000</v>
      </c>
    </row>
    <row r="11" spans="1:70" s="53" customFormat="1" x14ac:dyDescent="0.2">
      <c r="A11" s="180">
        <v>2</v>
      </c>
      <c r="B11" s="8">
        <f>'C завтраками| Bed and breakfast'!B11</f>
        <v>24200</v>
      </c>
      <c r="C11" s="8">
        <f>'C завтраками| Bed and breakfast'!C11</f>
        <v>20600</v>
      </c>
      <c r="D11" s="8">
        <f>'C завтраками| Bed and breakfast'!D11</f>
        <v>19600</v>
      </c>
      <c r="E11" s="8">
        <f>'C завтраками| Bed and breakfast'!E11</f>
        <v>19600</v>
      </c>
      <c r="F11" s="8">
        <f>'C завтраками| Bed and breakfast'!F11</f>
        <v>24200</v>
      </c>
      <c r="G11" s="8">
        <f>'C завтраками| Bed and breakfast'!G11</f>
        <v>24200</v>
      </c>
      <c r="H11" s="8">
        <f>'C завтраками| Bed and breakfast'!H11</f>
        <v>22300</v>
      </c>
      <c r="I11" s="8">
        <f>'C завтраками| Bed and breakfast'!I11</f>
        <v>24200</v>
      </c>
      <c r="J11" s="8">
        <f>'C завтраками| Bed and breakfast'!J11</f>
        <v>22300</v>
      </c>
      <c r="K11" s="8">
        <f>'C завтраками| Bed and breakfast'!K11</f>
        <v>22300</v>
      </c>
      <c r="L11" s="8">
        <f>'C завтраками| Bed and breakfast'!L11</f>
        <v>20600</v>
      </c>
      <c r="M11" s="8">
        <f>'C завтраками| Bed and breakfast'!M11</f>
        <v>22300</v>
      </c>
      <c r="N11" s="8">
        <f>'C завтраками| Bed and breakfast'!N11</f>
        <v>22300</v>
      </c>
      <c r="O11" s="8">
        <f>'C завтраками| Bed and breakfast'!O11</f>
        <v>20600</v>
      </c>
      <c r="P11" s="8">
        <f>'C завтраками| Bed and breakfast'!P11</f>
        <v>20600</v>
      </c>
      <c r="Q11" s="8">
        <f>'C завтраками| Bed and breakfast'!Q11</f>
        <v>19600</v>
      </c>
      <c r="R11" s="8">
        <f>'C завтраками| Bed and breakfast'!R11</f>
        <v>20600</v>
      </c>
      <c r="S11" s="8">
        <f>'C завтраками| Bed and breakfast'!S11</f>
        <v>25900</v>
      </c>
      <c r="T11" s="8">
        <f>'C завтраками| Bed and breakfast'!T11</f>
        <v>25900</v>
      </c>
      <c r="U11" s="8">
        <f>'C завтраками| Bed and breakfast'!U11</f>
        <v>20600</v>
      </c>
      <c r="V11" s="8">
        <f>'C завтраками| Bed and breakfast'!V11</f>
        <v>19600</v>
      </c>
      <c r="W11" s="8">
        <f>'C завтраками| Bed and breakfast'!W11</f>
        <v>22300</v>
      </c>
      <c r="X11" s="8">
        <f>'C завтраками| Bed and breakfast'!X11</f>
        <v>20600</v>
      </c>
      <c r="Y11" s="8">
        <f>'C завтраками| Bed and breakfast'!Y11</f>
        <v>22300</v>
      </c>
      <c r="Z11" s="8">
        <f>'C завтраками| Bed and breakfast'!Z11</f>
        <v>20600</v>
      </c>
      <c r="AA11" s="8">
        <f>'C завтраками| Bed and breakfast'!AA11</f>
        <v>24200</v>
      </c>
      <c r="AB11" s="8">
        <f>'C завтраками| Bed and breakfast'!AB11</f>
        <v>24200</v>
      </c>
      <c r="AC11" s="8">
        <f>'C завтраками| Bed and breakfast'!AC11</f>
        <v>25900</v>
      </c>
      <c r="AD11" s="8">
        <f>'C завтраками| Bed and breakfast'!AD11</f>
        <v>22300</v>
      </c>
      <c r="AE11" s="8">
        <f>'C завтраками| Bed and breakfast'!AE11</f>
        <v>22300</v>
      </c>
      <c r="AF11" s="8">
        <f>'C завтраками| Bed and breakfast'!AF11</f>
        <v>22300</v>
      </c>
      <c r="AG11" s="8">
        <f>'C завтраками| Bed and breakfast'!AG11</f>
        <v>20600</v>
      </c>
      <c r="AH11" s="8">
        <f>'C завтраками| Bed and breakfast'!AH11</f>
        <v>19600</v>
      </c>
      <c r="AI11" s="8">
        <f>'C завтраками| Bed and breakfast'!AI11</f>
        <v>18400</v>
      </c>
      <c r="AJ11" s="8">
        <f>'C завтраками| Bed and breakfast'!AJ11</f>
        <v>18400</v>
      </c>
      <c r="AK11" s="8">
        <f>'C завтраками| Bed and breakfast'!AK11</f>
        <v>17200</v>
      </c>
      <c r="AL11" s="8">
        <f>'C завтраками| Bed and breakfast'!AL11</f>
        <v>16000</v>
      </c>
      <c r="AM11" s="8">
        <f>'C завтраками| Bed and breakfast'!AM11</f>
        <v>17200</v>
      </c>
      <c r="AN11" s="8">
        <f>'C завтраками| Bed and breakfast'!AN11</f>
        <v>17200</v>
      </c>
      <c r="AO11" s="8">
        <f>'C завтраками| Bed and breakfast'!AO11</f>
        <v>16000</v>
      </c>
      <c r="AP11" s="8">
        <f>'C завтраками| Bed and breakfast'!AP11</f>
        <v>19600</v>
      </c>
      <c r="AQ11" s="8">
        <f>'C завтраками| Bed and breakfast'!AQ11</f>
        <v>19600</v>
      </c>
      <c r="AR11" s="8">
        <f>'C завтраками| Bed and breakfast'!AR11</f>
        <v>18400</v>
      </c>
      <c r="AS11" s="8">
        <f>'C завтраками| Bed and breakfast'!AS11</f>
        <v>16000</v>
      </c>
      <c r="AT11" s="8">
        <f>'C завтраками| Bed and breakfast'!AT11</f>
        <v>13000</v>
      </c>
      <c r="AU11" s="8">
        <f>'C завтраками| Bed and breakfast'!AU11</f>
        <v>14200</v>
      </c>
      <c r="AV11" s="8">
        <f>'C завтраками| Bed and breakfast'!AV11</f>
        <v>13000</v>
      </c>
      <c r="AW11" s="8">
        <f>'C завтраками| Bed and breakfast'!AW11</f>
        <v>13000</v>
      </c>
      <c r="AX11" s="8">
        <f>'C завтраками| Bed and breakfast'!AX11</f>
        <v>13000</v>
      </c>
      <c r="AY11" s="8">
        <f>'C завтраками| Bed and breakfast'!AY11</f>
        <v>12300</v>
      </c>
      <c r="AZ11" s="8">
        <f>'C завтраками| Bed and breakfast'!AZ11</f>
        <v>13000</v>
      </c>
      <c r="BA11" s="8">
        <f>'C завтраками| Bed and breakfast'!BA11</f>
        <v>12300</v>
      </c>
      <c r="BB11" s="8">
        <f>'C завтраками| Bed and breakfast'!BB11</f>
        <v>13000</v>
      </c>
      <c r="BC11" s="8">
        <f>'C завтраками| Bed and breakfast'!BC11</f>
        <v>12300</v>
      </c>
      <c r="BD11" s="8">
        <f>'C завтраками| Bed and breakfast'!BD11</f>
        <v>11600</v>
      </c>
      <c r="BE11" s="8">
        <f>'C завтраками| Bed and breakfast'!BE11</f>
        <v>12300</v>
      </c>
      <c r="BF11" s="8">
        <f>'C завтраками| Bed and breakfast'!BF11</f>
        <v>11600</v>
      </c>
      <c r="BG11" s="8">
        <f>'C завтраками| Bed and breakfast'!BG11</f>
        <v>12300</v>
      </c>
      <c r="BH11" s="8">
        <f>'C завтраками| Bed and breakfast'!BH11</f>
        <v>11600</v>
      </c>
      <c r="BI11" s="8">
        <f>'C завтраками| Bed and breakfast'!BI11</f>
        <v>12300</v>
      </c>
      <c r="BJ11" s="8">
        <f>'C завтраками| Bed and breakfast'!BJ11</f>
        <v>11600</v>
      </c>
      <c r="BK11" s="8">
        <f>'C завтраками| Bed and breakfast'!BK11</f>
        <v>12300</v>
      </c>
      <c r="BL11" s="8">
        <f>'C завтраками| Bed and breakfast'!BL11</f>
        <v>11600</v>
      </c>
      <c r="BM11" s="8">
        <f>'C завтраками| Bed and breakfast'!BM11</f>
        <v>12300</v>
      </c>
      <c r="BN11" s="8">
        <f>'C завтраками| Bed and breakfast'!BN11</f>
        <v>13200</v>
      </c>
      <c r="BO11" s="8">
        <f>'C завтраками| Bed and breakfast'!BO11</f>
        <v>12300</v>
      </c>
      <c r="BP11" s="8">
        <f>'C завтраками| Bed and breakfast'!BP11</f>
        <v>13700</v>
      </c>
      <c r="BQ11" s="8">
        <f>'C завтраками| Bed and breakfast'!BQ11</f>
        <v>15300</v>
      </c>
      <c r="BR11" s="8">
        <f>'C завтраками| Bed and breakfast'!BR11</f>
        <v>13700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f>
        <v>23500</v>
      </c>
      <c r="C13" s="8">
        <f>'C завтраками| Bed and breakfast'!C13</f>
        <v>19900</v>
      </c>
      <c r="D13" s="8">
        <f>'C завтраками| Bed and breakfast'!D13</f>
        <v>18900</v>
      </c>
      <c r="E13" s="8">
        <f>'C завтраками| Bed and breakfast'!E13</f>
        <v>18900</v>
      </c>
      <c r="F13" s="8">
        <f>'C завтраками| Bed and breakfast'!F13</f>
        <v>23500</v>
      </c>
      <c r="G13" s="8">
        <f>'C завтраками| Bed and breakfast'!G13</f>
        <v>23500</v>
      </c>
      <c r="H13" s="8">
        <f>'C завтраками| Bed and breakfast'!H13</f>
        <v>21600</v>
      </c>
      <c r="I13" s="8">
        <f>'C завтраками| Bed and breakfast'!I13</f>
        <v>23500</v>
      </c>
      <c r="J13" s="8">
        <f>'C завтраками| Bed and breakfast'!J13</f>
        <v>21600</v>
      </c>
      <c r="K13" s="8">
        <f>'C завтраками| Bed and breakfast'!K13</f>
        <v>21600</v>
      </c>
      <c r="L13" s="8">
        <f>'C завтраками| Bed and breakfast'!L13</f>
        <v>19900</v>
      </c>
      <c r="M13" s="8">
        <f>'C завтраками| Bed and breakfast'!M13</f>
        <v>21600</v>
      </c>
      <c r="N13" s="8">
        <f>'C завтраками| Bed and breakfast'!N13</f>
        <v>21600</v>
      </c>
      <c r="O13" s="8">
        <f>'C завтраками| Bed and breakfast'!O13</f>
        <v>19900</v>
      </c>
      <c r="P13" s="8">
        <f>'C завтраками| Bed and breakfast'!P13</f>
        <v>19900</v>
      </c>
      <c r="Q13" s="8">
        <f>'C завтраками| Bed and breakfast'!Q13</f>
        <v>18900</v>
      </c>
      <c r="R13" s="8">
        <f>'C завтраками| Bed and breakfast'!R13</f>
        <v>19900</v>
      </c>
      <c r="S13" s="8">
        <f>'C завтраками| Bed and breakfast'!S13</f>
        <v>25200</v>
      </c>
      <c r="T13" s="8">
        <f>'C завтраками| Bed and breakfast'!T13</f>
        <v>25200</v>
      </c>
      <c r="U13" s="8">
        <f>'C завтраками| Bed and breakfast'!U13</f>
        <v>19900</v>
      </c>
      <c r="V13" s="8">
        <f>'C завтраками| Bed and breakfast'!V13</f>
        <v>18900</v>
      </c>
      <c r="W13" s="8">
        <f>'C завтраками| Bed and breakfast'!W13</f>
        <v>21600</v>
      </c>
      <c r="X13" s="8">
        <f>'C завтраками| Bed and breakfast'!X13</f>
        <v>19900</v>
      </c>
      <c r="Y13" s="8">
        <f>'C завтраками| Bed and breakfast'!Y13</f>
        <v>21600</v>
      </c>
      <c r="Z13" s="8">
        <f>'C завтраками| Bed and breakfast'!Z13</f>
        <v>19900</v>
      </c>
      <c r="AA13" s="8">
        <f>'C завтраками| Bed and breakfast'!AA13</f>
        <v>23500</v>
      </c>
      <c r="AB13" s="8">
        <f>'C завтраками| Bed and breakfast'!AB13</f>
        <v>23500</v>
      </c>
      <c r="AC13" s="8">
        <f>'C завтраками| Bed and breakfast'!AC13</f>
        <v>25200</v>
      </c>
      <c r="AD13" s="8">
        <f>'C завтраками| Bed and breakfast'!AD13</f>
        <v>21600</v>
      </c>
      <c r="AE13" s="8">
        <f>'C завтраками| Bed and breakfast'!AE13</f>
        <v>21600</v>
      </c>
      <c r="AF13" s="8">
        <f>'C завтраками| Bed and breakfast'!AF13</f>
        <v>21600</v>
      </c>
      <c r="AG13" s="8">
        <f>'C завтраками| Bed and breakfast'!AG13</f>
        <v>19900</v>
      </c>
      <c r="AH13" s="8">
        <f>'C завтраками| Bed and breakfast'!AH13</f>
        <v>18900</v>
      </c>
      <c r="AI13" s="8">
        <f>'C завтраками| Bed and breakfast'!AI13</f>
        <v>17700</v>
      </c>
      <c r="AJ13" s="8">
        <f>'C завтраками| Bed and breakfast'!AJ13</f>
        <v>17700</v>
      </c>
      <c r="AK13" s="8">
        <f>'C завтраками| Bed and breakfast'!AK13</f>
        <v>16500</v>
      </c>
      <c r="AL13" s="8">
        <f>'C завтраками| Bed and breakfast'!AL13</f>
        <v>15300</v>
      </c>
      <c r="AM13" s="8">
        <f>'C завтраками| Bed and breakfast'!AM13</f>
        <v>16500</v>
      </c>
      <c r="AN13" s="8">
        <f>'C завтраками| Bed and breakfast'!AN13</f>
        <v>16500</v>
      </c>
      <c r="AO13" s="8">
        <f>'C завтраками| Bed and breakfast'!AO13</f>
        <v>15300</v>
      </c>
      <c r="AP13" s="8">
        <f>'C завтраками| Bed and breakfast'!AP13</f>
        <v>18900</v>
      </c>
      <c r="AQ13" s="8">
        <f>'C завтраками| Bed and breakfast'!AQ13</f>
        <v>18900</v>
      </c>
      <c r="AR13" s="8">
        <f>'C завтраками| Bed and breakfast'!AR13</f>
        <v>17700</v>
      </c>
      <c r="AS13" s="8">
        <f>'C завтраками| Bed and breakfast'!AS13</f>
        <v>15300</v>
      </c>
      <c r="AT13" s="8">
        <f>'C завтраками| Bed and breakfast'!AT13</f>
        <v>12300</v>
      </c>
      <c r="AU13" s="8">
        <f>'C завтраками| Bed and breakfast'!AU13</f>
        <v>13500</v>
      </c>
      <c r="AV13" s="8">
        <f>'C завтраками| Bed and breakfast'!AV13</f>
        <v>12300</v>
      </c>
      <c r="AW13" s="8">
        <f>'C завтраками| Bed and breakfast'!AW13</f>
        <v>12300</v>
      </c>
      <c r="AX13" s="8">
        <f>'C завтраками| Bed and breakfast'!AX13</f>
        <v>12300</v>
      </c>
      <c r="AY13" s="8">
        <f>'C завтраками| Bed and breakfast'!AY13</f>
        <v>11600</v>
      </c>
      <c r="AZ13" s="8">
        <f>'C завтраками| Bed and breakfast'!AZ13</f>
        <v>12300</v>
      </c>
      <c r="BA13" s="8">
        <f>'C завтраками| Bed and breakfast'!BA13</f>
        <v>11600</v>
      </c>
      <c r="BB13" s="8">
        <f>'C завтраками| Bed and breakfast'!BB13</f>
        <v>12300</v>
      </c>
      <c r="BC13" s="8">
        <f>'C завтраками| Bed and breakfast'!BC13</f>
        <v>11600</v>
      </c>
      <c r="BD13" s="8">
        <f>'C завтраками| Bed and breakfast'!BD13</f>
        <v>10900</v>
      </c>
      <c r="BE13" s="8">
        <f>'C завтраками| Bed and breakfast'!BE13</f>
        <v>11600</v>
      </c>
      <c r="BF13" s="8">
        <f>'C завтраками| Bed and breakfast'!BF13</f>
        <v>10900</v>
      </c>
      <c r="BG13" s="8">
        <f>'C завтраками| Bed and breakfast'!BG13</f>
        <v>11600</v>
      </c>
      <c r="BH13" s="8">
        <f>'C завтраками| Bed and breakfast'!BH13</f>
        <v>10900</v>
      </c>
      <c r="BI13" s="8">
        <f>'C завтраками| Bed and breakfast'!BI13</f>
        <v>11600</v>
      </c>
      <c r="BJ13" s="8">
        <f>'C завтраками| Bed and breakfast'!BJ13</f>
        <v>10900</v>
      </c>
      <c r="BK13" s="8">
        <f>'C завтраками| Bed and breakfast'!BK13</f>
        <v>11600</v>
      </c>
      <c r="BL13" s="8">
        <f>'C завтраками| Bed and breakfast'!BL13</f>
        <v>10900</v>
      </c>
      <c r="BM13" s="8">
        <f>'C завтраками| Bed and breakfast'!BM13</f>
        <v>11600</v>
      </c>
      <c r="BN13" s="8">
        <f>'C завтраками| Bed and breakfast'!BN13</f>
        <v>12500</v>
      </c>
      <c r="BO13" s="8">
        <f>'C завтраками| Bed and breakfast'!BO13</f>
        <v>11600</v>
      </c>
      <c r="BP13" s="8">
        <f>'C завтраками| Bed and breakfast'!BP13</f>
        <v>13000</v>
      </c>
      <c r="BQ13" s="8">
        <f>'C завтраками| Bed and breakfast'!BQ13</f>
        <v>14600</v>
      </c>
      <c r="BR13" s="8">
        <f>'C завтраками| Bed and breakfast'!BR13</f>
        <v>13000</v>
      </c>
    </row>
    <row r="14" spans="1:70" s="53" customFormat="1" x14ac:dyDescent="0.2">
      <c r="A14" s="88">
        <f>A8</f>
        <v>2</v>
      </c>
      <c r="B14" s="8">
        <f>'C завтраками| Bed and breakfast'!B14</f>
        <v>25200</v>
      </c>
      <c r="C14" s="8">
        <f>'C завтраками| Bed and breakfast'!C14</f>
        <v>21600</v>
      </c>
      <c r="D14" s="8">
        <f>'C завтраками| Bed and breakfast'!D14</f>
        <v>20600</v>
      </c>
      <c r="E14" s="8">
        <f>'C завтраками| Bed and breakfast'!E14</f>
        <v>20600</v>
      </c>
      <c r="F14" s="8">
        <f>'C завтраками| Bed and breakfast'!F14</f>
        <v>25200</v>
      </c>
      <c r="G14" s="8">
        <f>'C завтраками| Bed and breakfast'!G14</f>
        <v>25200</v>
      </c>
      <c r="H14" s="8">
        <f>'C завтраками| Bed and breakfast'!H14</f>
        <v>23300</v>
      </c>
      <c r="I14" s="8">
        <f>'C завтраками| Bed and breakfast'!I14</f>
        <v>25200</v>
      </c>
      <c r="J14" s="8">
        <f>'C завтраками| Bed and breakfast'!J14</f>
        <v>23300</v>
      </c>
      <c r="K14" s="8">
        <f>'C завтраками| Bed and breakfast'!K14</f>
        <v>23300</v>
      </c>
      <c r="L14" s="8">
        <f>'C завтраками| Bed and breakfast'!L14</f>
        <v>21600</v>
      </c>
      <c r="M14" s="8">
        <f>'C завтраками| Bed and breakfast'!M14</f>
        <v>23300</v>
      </c>
      <c r="N14" s="8">
        <f>'C завтраками| Bed and breakfast'!N14</f>
        <v>23300</v>
      </c>
      <c r="O14" s="8">
        <f>'C завтраками| Bed and breakfast'!O14</f>
        <v>21600</v>
      </c>
      <c r="P14" s="8">
        <f>'C завтраками| Bed and breakfast'!P14</f>
        <v>21600</v>
      </c>
      <c r="Q14" s="8">
        <f>'C завтраками| Bed and breakfast'!Q14</f>
        <v>20600</v>
      </c>
      <c r="R14" s="8">
        <f>'C завтраками| Bed and breakfast'!R14</f>
        <v>21600</v>
      </c>
      <c r="S14" s="8">
        <f>'C завтраками| Bed and breakfast'!S14</f>
        <v>26900</v>
      </c>
      <c r="T14" s="8">
        <f>'C завтраками| Bed and breakfast'!T14</f>
        <v>26900</v>
      </c>
      <c r="U14" s="8">
        <f>'C завтраками| Bed and breakfast'!U14</f>
        <v>21600</v>
      </c>
      <c r="V14" s="8">
        <f>'C завтраками| Bed and breakfast'!V14</f>
        <v>20600</v>
      </c>
      <c r="W14" s="8">
        <f>'C завтраками| Bed and breakfast'!W14</f>
        <v>23300</v>
      </c>
      <c r="X14" s="8">
        <f>'C завтраками| Bed and breakfast'!X14</f>
        <v>21600</v>
      </c>
      <c r="Y14" s="8">
        <f>'C завтраками| Bed and breakfast'!Y14</f>
        <v>23300</v>
      </c>
      <c r="Z14" s="8">
        <f>'C завтраками| Bed and breakfast'!Z14</f>
        <v>21600</v>
      </c>
      <c r="AA14" s="8">
        <f>'C завтраками| Bed and breakfast'!AA14</f>
        <v>25200</v>
      </c>
      <c r="AB14" s="8">
        <f>'C завтраками| Bed and breakfast'!AB14</f>
        <v>25200</v>
      </c>
      <c r="AC14" s="8">
        <f>'C завтраками| Bed and breakfast'!AC14</f>
        <v>26900</v>
      </c>
      <c r="AD14" s="8">
        <f>'C завтраками| Bed and breakfast'!AD14</f>
        <v>23300</v>
      </c>
      <c r="AE14" s="8">
        <f>'C завтраками| Bed and breakfast'!AE14</f>
        <v>23300</v>
      </c>
      <c r="AF14" s="8">
        <f>'C завтраками| Bed and breakfast'!AF14</f>
        <v>23300</v>
      </c>
      <c r="AG14" s="8">
        <f>'C завтраками| Bed and breakfast'!AG14</f>
        <v>21600</v>
      </c>
      <c r="AH14" s="8">
        <f>'C завтраками| Bed and breakfast'!AH14</f>
        <v>20600</v>
      </c>
      <c r="AI14" s="8">
        <f>'C завтраками| Bed and breakfast'!AI14</f>
        <v>19400</v>
      </c>
      <c r="AJ14" s="8">
        <f>'C завтраками| Bed and breakfast'!AJ14</f>
        <v>19400</v>
      </c>
      <c r="AK14" s="8">
        <f>'C завтраками| Bed and breakfast'!AK14</f>
        <v>18200</v>
      </c>
      <c r="AL14" s="8">
        <f>'C завтраками| Bed and breakfast'!AL14</f>
        <v>17000</v>
      </c>
      <c r="AM14" s="8">
        <f>'C завтраками| Bed and breakfast'!AM14</f>
        <v>18200</v>
      </c>
      <c r="AN14" s="8">
        <f>'C завтраками| Bed and breakfast'!AN14</f>
        <v>18200</v>
      </c>
      <c r="AO14" s="8">
        <f>'C завтраками| Bed and breakfast'!AO14</f>
        <v>17000</v>
      </c>
      <c r="AP14" s="8">
        <f>'C завтраками| Bed and breakfast'!AP14</f>
        <v>20600</v>
      </c>
      <c r="AQ14" s="8">
        <f>'C завтраками| Bed and breakfast'!AQ14</f>
        <v>20600</v>
      </c>
      <c r="AR14" s="8">
        <f>'C завтраками| Bed and breakfast'!AR14</f>
        <v>19400</v>
      </c>
      <c r="AS14" s="8">
        <f>'C завтраками| Bed and breakfast'!AS14</f>
        <v>17000</v>
      </c>
      <c r="AT14" s="8">
        <f>'C завтраками| Bed and breakfast'!AT14</f>
        <v>14000</v>
      </c>
      <c r="AU14" s="8">
        <f>'C завтраками| Bed and breakfast'!AU14</f>
        <v>15200</v>
      </c>
      <c r="AV14" s="8">
        <f>'C завтраками| Bed and breakfast'!AV14</f>
        <v>14000</v>
      </c>
      <c r="AW14" s="8">
        <f>'C завтраками| Bed and breakfast'!AW14</f>
        <v>14000</v>
      </c>
      <c r="AX14" s="8">
        <f>'C завтраками| Bed and breakfast'!AX14</f>
        <v>14000</v>
      </c>
      <c r="AY14" s="8">
        <f>'C завтраками| Bed and breakfast'!AY14</f>
        <v>13300</v>
      </c>
      <c r="AZ14" s="8">
        <f>'C завтраками| Bed and breakfast'!AZ14</f>
        <v>14000</v>
      </c>
      <c r="BA14" s="8">
        <f>'C завтраками| Bed and breakfast'!BA14</f>
        <v>13300</v>
      </c>
      <c r="BB14" s="8">
        <f>'C завтраками| Bed and breakfast'!BB14</f>
        <v>14000</v>
      </c>
      <c r="BC14" s="8">
        <f>'C завтраками| Bed and breakfast'!BC14</f>
        <v>13300</v>
      </c>
      <c r="BD14" s="8">
        <f>'C завтраками| Bed and breakfast'!BD14</f>
        <v>12600</v>
      </c>
      <c r="BE14" s="8">
        <f>'C завтраками| Bed and breakfast'!BE14</f>
        <v>13300</v>
      </c>
      <c r="BF14" s="8">
        <f>'C завтраками| Bed and breakfast'!BF14</f>
        <v>12600</v>
      </c>
      <c r="BG14" s="8">
        <f>'C завтраками| Bed and breakfast'!BG14</f>
        <v>13300</v>
      </c>
      <c r="BH14" s="8">
        <f>'C завтраками| Bed and breakfast'!BH14</f>
        <v>12600</v>
      </c>
      <c r="BI14" s="8">
        <f>'C завтраками| Bed and breakfast'!BI14</f>
        <v>13300</v>
      </c>
      <c r="BJ14" s="8">
        <f>'C завтраками| Bed and breakfast'!BJ14</f>
        <v>12600</v>
      </c>
      <c r="BK14" s="8">
        <f>'C завтраками| Bed and breakfast'!BK14</f>
        <v>13300</v>
      </c>
      <c r="BL14" s="8">
        <f>'C завтраками| Bed and breakfast'!BL14</f>
        <v>12600</v>
      </c>
      <c r="BM14" s="8">
        <f>'C завтраками| Bed and breakfast'!BM14</f>
        <v>13300</v>
      </c>
      <c r="BN14" s="8">
        <f>'C завтраками| Bed and breakfast'!BN14</f>
        <v>14200</v>
      </c>
      <c r="BO14" s="8">
        <f>'C завтраками| Bed and breakfast'!BO14</f>
        <v>13300</v>
      </c>
      <c r="BP14" s="8">
        <f>'C завтраками| Bed and breakfast'!BP14</f>
        <v>14700</v>
      </c>
      <c r="BQ14" s="8">
        <f>'C завтраками| Bed and breakfast'!BQ14</f>
        <v>16300</v>
      </c>
      <c r="BR14" s="8">
        <f>'C завтраками| Bed and breakfast'!BR14</f>
        <v>14700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f>
        <v>25200</v>
      </c>
      <c r="C16" s="8">
        <f>'C завтраками| Bed and breakfast'!C16</f>
        <v>21600</v>
      </c>
      <c r="D16" s="8">
        <f>'C завтраками| Bed and breakfast'!D16</f>
        <v>20600</v>
      </c>
      <c r="E16" s="8">
        <f>'C завтраками| Bed and breakfast'!E16</f>
        <v>20600</v>
      </c>
      <c r="F16" s="8">
        <f>'C завтраками| Bed and breakfast'!F16</f>
        <v>25200</v>
      </c>
      <c r="G16" s="8">
        <f>'C завтраками| Bed and breakfast'!G16</f>
        <v>25200</v>
      </c>
      <c r="H16" s="8">
        <f>'C завтраками| Bed and breakfast'!H16</f>
        <v>23300</v>
      </c>
      <c r="I16" s="8">
        <f>'C завтраками| Bed and breakfast'!I16</f>
        <v>25200</v>
      </c>
      <c r="J16" s="8">
        <f>'C завтраками| Bed and breakfast'!J16</f>
        <v>23300</v>
      </c>
      <c r="K16" s="8">
        <f>'C завтраками| Bed and breakfast'!K16</f>
        <v>23300</v>
      </c>
      <c r="L16" s="8">
        <f>'C завтраками| Bed and breakfast'!L16</f>
        <v>21600</v>
      </c>
      <c r="M16" s="8">
        <f>'C завтраками| Bed and breakfast'!M16</f>
        <v>23300</v>
      </c>
      <c r="N16" s="8">
        <f>'C завтраками| Bed and breakfast'!N16</f>
        <v>23300</v>
      </c>
      <c r="O16" s="8">
        <f>'C завтраками| Bed and breakfast'!O16</f>
        <v>21600</v>
      </c>
      <c r="P16" s="8">
        <f>'C завтраками| Bed and breakfast'!P16</f>
        <v>21600</v>
      </c>
      <c r="Q16" s="8">
        <f>'C завтраками| Bed and breakfast'!Q16</f>
        <v>20600</v>
      </c>
      <c r="R16" s="8">
        <f>'C завтраками| Bed and breakfast'!R16</f>
        <v>21600</v>
      </c>
      <c r="S16" s="8">
        <f>'C завтраками| Bed and breakfast'!S16</f>
        <v>26900</v>
      </c>
      <c r="T16" s="8">
        <f>'C завтраками| Bed and breakfast'!T16</f>
        <v>26900</v>
      </c>
      <c r="U16" s="8">
        <f>'C завтраками| Bed and breakfast'!U16</f>
        <v>21600</v>
      </c>
      <c r="V16" s="8">
        <f>'C завтраками| Bed and breakfast'!V16</f>
        <v>20600</v>
      </c>
      <c r="W16" s="8">
        <f>'C завтраками| Bed and breakfast'!W16</f>
        <v>23300</v>
      </c>
      <c r="X16" s="8">
        <f>'C завтраками| Bed and breakfast'!X16</f>
        <v>21600</v>
      </c>
      <c r="Y16" s="8">
        <f>'C завтраками| Bed and breakfast'!Y16</f>
        <v>23300</v>
      </c>
      <c r="Z16" s="8">
        <f>'C завтраками| Bed and breakfast'!Z16</f>
        <v>21600</v>
      </c>
      <c r="AA16" s="8">
        <f>'C завтраками| Bed and breakfast'!AA16</f>
        <v>25200</v>
      </c>
      <c r="AB16" s="8">
        <f>'C завтраками| Bed and breakfast'!AB16</f>
        <v>25200</v>
      </c>
      <c r="AC16" s="8">
        <f>'C завтраками| Bed and breakfast'!AC16</f>
        <v>26900</v>
      </c>
      <c r="AD16" s="8">
        <f>'C завтраками| Bed and breakfast'!AD16</f>
        <v>23300</v>
      </c>
      <c r="AE16" s="8">
        <f>'C завтраками| Bed and breakfast'!AE16</f>
        <v>23300</v>
      </c>
      <c r="AF16" s="8">
        <f>'C завтраками| Bed and breakfast'!AF16</f>
        <v>23300</v>
      </c>
      <c r="AG16" s="8">
        <f>'C завтраками| Bed and breakfast'!AG16</f>
        <v>21600</v>
      </c>
      <c r="AH16" s="8">
        <f>'C завтраками| Bed and breakfast'!AH16</f>
        <v>20600</v>
      </c>
      <c r="AI16" s="8">
        <f>'C завтраками| Bed and breakfast'!AI16</f>
        <v>19400</v>
      </c>
      <c r="AJ16" s="8">
        <f>'C завтраками| Bed and breakfast'!AJ16</f>
        <v>19400</v>
      </c>
      <c r="AK16" s="8">
        <f>'C завтраками| Bed and breakfast'!AK16</f>
        <v>18200</v>
      </c>
      <c r="AL16" s="8">
        <f>'C завтраками| Bed and breakfast'!AL16</f>
        <v>17000</v>
      </c>
      <c r="AM16" s="8">
        <f>'C завтраками| Bed and breakfast'!AM16</f>
        <v>18200</v>
      </c>
      <c r="AN16" s="8">
        <f>'C завтраками| Bed and breakfast'!AN16</f>
        <v>18200</v>
      </c>
      <c r="AO16" s="8">
        <f>'C завтраками| Bed and breakfast'!AO16</f>
        <v>17000</v>
      </c>
      <c r="AP16" s="8">
        <f>'C завтраками| Bed and breakfast'!AP16</f>
        <v>20600</v>
      </c>
      <c r="AQ16" s="8">
        <f>'C завтраками| Bed and breakfast'!AQ16</f>
        <v>20600</v>
      </c>
      <c r="AR16" s="8">
        <f>'C завтраками| Bed and breakfast'!AR16</f>
        <v>19400</v>
      </c>
      <c r="AS16" s="8">
        <f>'C завтраками| Bed and breakfast'!AS16</f>
        <v>17000</v>
      </c>
      <c r="AT16" s="8">
        <f>'C завтраками| Bed and breakfast'!AT16</f>
        <v>14000</v>
      </c>
      <c r="AU16" s="8">
        <f>'C завтраками| Bed and breakfast'!AU16</f>
        <v>15200</v>
      </c>
      <c r="AV16" s="8">
        <f>'C завтраками| Bed and breakfast'!AV16</f>
        <v>14000</v>
      </c>
      <c r="AW16" s="8">
        <f>'C завтраками| Bed and breakfast'!AW16</f>
        <v>14000</v>
      </c>
      <c r="AX16" s="8">
        <f>'C завтраками| Bed and breakfast'!AX16</f>
        <v>14000</v>
      </c>
      <c r="AY16" s="8">
        <f>'C завтраками| Bed and breakfast'!AY16</f>
        <v>13300</v>
      </c>
      <c r="AZ16" s="8">
        <f>'C завтраками| Bed and breakfast'!AZ16</f>
        <v>14000</v>
      </c>
      <c r="BA16" s="8">
        <f>'C завтраками| Bed and breakfast'!BA16</f>
        <v>13300</v>
      </c>
      <c r="BB16" s="8">
        <f>'C завтраками| Bed and breakfast'!BB16</f>
        <v>14000</v>
      </c>
      <c r="BC16" s="8">
        <f>'C завтраками| Bed and breakfast'!BC16</f>
        <v>13300</v>
      </c>
      <c r="BD16" s="8">
        <f>'C завтраками| Bed and breakfast'!BD16</f>
        <v>12600</v>
      </c>
      <c r="BE16" s="8">
        <f>'C завтраками| Bed and breakfast'!BE16</f>
        <v>13300</v>
      </c>
      <c r="BF16" s="8">
        <f>'C завтраками| Bed and breakfast'!BF16</f>
        <v>12600</v>
      </c>
      <c r="BG16" s="8">
        <f>'C завтраками| Bed and breakfast'!BG16</f>
        <v>13300</v>
      </c>
      <c r="BH16" s="8">
        <f>'C завтраками| Bed and breakfast'!BH16</f>
        <v>12600</v>
      </c>
      <c r="BI16" s="8">
        <f>'C завтраками| Bed and breakfast'!BI16</f>
        <v>13300</v>
      </c>
      <c r="BJ16" s="8">
        <f>'C завтраками| Bed and breakfast'!BJ16</f>
        <v>12600</v>
      </c>
      <c r="BK16" s="8">
        <f>'C завтраками| Bed and breakfast'!BK16</f>
        <v>13300</v>
      </c>
      <c r="BL16" s="8">
        <f>'C завтраками| Bed and breakfast'!BL16</f>
        <v>12600</v>
      </c>
      <c r="BM16" s="8">
        <f>'C завтраками| Bed and breakfast'!BM16</f>
        <v>13300</v>
      </c>
      <c r="BN16" s="8">
        <f>'C завтраками| Bed and breakfast'!BN16</f>
        <v>14200</v>
      </c>
      <c r="BO16" s="8">
        <f>'C завтраками| Bed and breakfast'!BO16</f>
        <v>13300</v>
      </c>
      <c r="BP16" s="8">
        <f>'C завтраками| Bed and breakfast'!BP16</f>
        <v>14700</v>
      </c>
      <c r="BQ16" s="8">
        <f>'C завтраками| Bed and breakfast'!BQ16</f>
        <v>16300</v>
      </c>
      <c r="BR16" s="8">
        <f>'C завтраками| Bed and breakfast'!BR16</f>
        <v>14700</v>
      </c>
    </row>
    <row r="17" spans="1:70" s="53" customFormat="1" x14ac:dyDescent="0.2">
      <c r="A17" s="88">
        <f>A8</f>
        <v>2</v>
      </c>
      <c r="B17" s="8">
        <f>'C завтраками| Bed and breakfast'!B17</f>
        <v>26900</v>
      </c>
      <c r="C17" s="8">
        <f>'C завтраками| Bed and breakfast'!C17</f>
        <v>23300</v>
      </c>
      <c r="D17" s="8">
        <f>'C завтраками| Bed and breakfast'!D17</f>
        <v>22300</v>
      </c>
      <c r="E17" s="8">
        <f>'C завтраками| Bed and breakfast'!E17</f>
        <v>22300</v>
      </c>
      <c r="F17" s="8">
        <f>'C завтраками| Bed and breakfast'!F17</f>
        <v>26900</v>
      </c>
      <c r="G17" s="8">
        <f>'C завтраками| Bed and breakfast'!G17</f>
        <v>26900</v>
      </c>
      <c r="H17" s="8">
        <f>'C завтраками| Bed and breakfast'!H17</f>
        <v>25000</v>
      </c>
      <c r="I17" s="8">
        <f>'C завтраками| Bed and breakfast'!I17</f>
        <v>26900</v>
      </c>
      <c r="J17" s="8">
        <f>'C завтраками| Bed and breakfast'!J17</f>
        <v>25000</v>
      </c>
      <c r="K17" s="8">
        <f>'C завтраками| Bed and breakfast'!K17</f>
        <v>25000</v>
      </c>
      <c r="L17" s="8">
        <f>'C завтраками| Bed and breakfast'!L17</f>
        <v>23300</v>
      </c>
      <c r="M17" s="8">
        <f>'C завтраками| Bed and breakfast'!M17</f>
        <v>25000</v>
      </c>
      <c r="N17" s="8">
        <f>'C завтраками| Bed and breakfast'!N17</f>
        <v>25000</v>
      </c>
      <c r="O17" s="8">
        <f>'C завтраками| Bed and breakfast'!O17</f>
        <v>23300</v>
      </c>
      <c r="P17" s="8">
        <f>'C завтраками| Bed and breakfast'!P17</f>
        <v>23300</v>
      </c>
      <c r="Q17" s="8">
        <f>'C завтраками| Bed and breakfast'!Q17</f>
        <v>22300</v>
      </c>
      <c r="R17" s="8">
        <f>'C завтраками| Bed and breakfast'!R17</f>
        <v>23300</v>
      </c>
      <c r="S17" s="8">
        <f>'C завтраками| Bed and breakfast'!S17</f>
        <v>28600</v>
      </c>
      <c r="T17" s="8">
        <f>'C завтраками| Bed and breakfast'!T17</f>
        <v>28600</v>
      </c>
      <c r="U17" s="8">
        <f>'C завтраками| Bed and breakfast'!U17</f>
        <v>23300</v>
      </c>
      <c r="V17" s="8">
        <f>'C завтраками| Bed and breakfast'!V17</f>
        <v>22300</v>
      </c>
      <c r="W17" s="8">
        <f>'C завтраками| Bed and breakfast'!W17</f>
        <v>25000</v>
      </c>
      <c r="X17" s="8">
        <f>'C завтраками| Bed and breakfast'!X17</f>
        <v>23300</v>
      </c>
      <c r="Y17" s="8">
        <f>'C завтраками| Bed and breakfast'!Y17</f>
        <v>25000</v>
      </c>
      <c r="Z17" s="8">
        <f>'C завтраками| Bed and breakfast'!Z17</f>
        <v>23300</v>
      </c>
      <c r="AA17" s="8">
        <f>'C завтраками| Bed and breakfast'!AA17</f>
        <v>26900</v>
      </c>
      <c r="AB17" s="8">
        <f>'C завтраками| Bed and breakfast'!AB17</f>
        <v>26900</v>
      </c>
      <c r="AC17" s="8">
        <f>'C завтраками| Bed and breakfast'!AC17</f>
        <v>28600</v>
      </c>
      <c r="AD17" s="8">
        <f>'C завтраками| Bed and breakfast'!AD17</f>
        <v>25000</v>
      </c>
      <c r="AE17" s="8">
        <f>'C завтраками| Bed and breakfast'!AE17</f>
        <v>25000</v>
      </c>
      <c r="AF17" s="8">
        <f>'C завтраками| Bed and breakfast'!AF17</f>
        <v>25000</v>
      </c>
      <c r="AG17" s="8">
        <f>'C завтраками| Bed and breakfast'!AG17</f>
        <v>23300</v>
      </c>
      <c r="AH17" s="8">
        <f>'C завтраками| Bed and breakfast'!AH17</f>
        <v>22300</v>
      </c>
      <c r="AI17" s="8">
        <f>'C завтраками| Bed and breakfast'!AI17</f>
        <v>21100</v>
      </c>
      <c r="AJ17" s="8">
        <f>'C завтраками| Bed and breakfast'!AJ17</f>
        <v>21100</v>
      </c>
      <c r="AK17" s="8">
        <f>'C завтраками| Bed and breakfast'!AK17</f>
        <v>19900</v>
      </c>
      <c r="AL17" s="8">
        <f>'C завтраками| Bed and breakfast'!AL17</f>
        <v>18700</v>
      </c>
      <c r="AM17" s="8">
        <f>'C завтраками| Bed and breakfast'!AM17</f>
        <v>19900</v>
      </c>
      <c r="AN17" s="8">
        <f>'C завтраками| Bed and breakfast'!AN17</f>
        <v>19900</v>
      </c>
      <c r="AO17" s="8">
        <f>'C завтраками| Bed and breakfast'!AO17</f>
        <v>18700</v>
      </c>
      <c r="AP17" s="8">
        <f>'C завтраками| Bed and breakfast'!AP17</f>
        <v>22300</v>
      </c>
      <c r="AQ17" s="8">
        <f>'C завтраками| Bed and breakfast'!AQ17</f>
        <v>22300</v>
      </c>
      <c r="AR17" s="8">
        <f>'C завтраками| Bed and breakfast'!AR17</f>
        <v>21100</v>
      </c>
      <c r="AS17" s="8">
        <f>'C завтраками| Bed and breakfast'!AS17</f>
        <v>18700</v>
      </c>
      <c r="AT17" s="8">
        <f>'C завтраками| Bed and breakfast'!AT17</f>
        <v>15700</v>
      </c>
      <c r="AU17" s="8">
        <f>'C завтраками| Bed and breakfast'!AU17</f>
        <v>16900</v>
      </c>
      <c r="AV17" s="8">
        <f>'C завтраками| Bed and breakfast'!AV17</f>
        <v>15700</v>
      </c>
      <c r="AW17" s="8">
        <f>'C завтраками| Bed and breakfast'!AW17</f>
        <v>15700</v>
      </c>
      <c r="AX17" s="8">
        <f>'C завтраками| Bed and breakfast'!AX17</f>
        <v>15700</v>
      </c>
      <c r="AY17" s="8">
        <f>'C завтраками| Bed and breakfast'!AY17</f>
        <v>15000</v>
      </c>
      <c r="AZ17" s="8">
        <f>'C завтраками| Bed and breakfast'!AZ17</f>
        <v>15700</v>
      </c>
      <c r="BA17" s="8">
        <f>'C завтраками| Bed and breakfast'!BA17</f>
        <v>15000</v>
      </c>
      <c r="BB17" s="8">
        <f>'C завтраками| Bed and breakfast'!BB17</f>
        <v>15700</v>
      </c>
      <c r="BC17" s="8">
        <f>'C завтраками| Bed and breakfast'!BC17</f>
        <v>15000</v>
      </c>
      <c r="BD17" s="8">
        <f>'C завтраками| Bed and breakfast'!BD17</f>
        <v>14300</v>
      </c>
      <c r="BE17" s="8">
        <f>'C завтраками| Bed and breakfast'!BE17</f>
        <v>15000</v>
      </c>
      <c r="BF17" s="8">
        <f>'C завтраками| Bed and breakfast'!BF17</f>
        <v>14300</v>
      </c>
      <c r="BG17" s="8">
        <f>'C завтраками| Bed and breakfast'!BG17</f>
        <v>15000</v>
      </c>
      <c r="BH17" s="8">
        <f>'C завтраками| Bed and breakfast'!BH17</f>
        <v>14300</v>
      </c>
      <c r="BI17" s="8">
        <f>'C завтраками| Bed and breakfast'!BI17</f>
        <v>15000</v>
      </c>
      <c r="BJ17" s="8">
        <f>'C завтраками| Bed and breakfast'!BJ17</f>
        <v>14300</v>
      </c>
      <c r="BK17" s="8">
        <f>'C завтраками| Bed and breakfast'!BK17</f>
        <v>15000</v>
      </c>
      <c r="BL17" s="8">
        <f>'C завтраками| Bed and breakfast'!BL17</f>
        <v>14300</v>
      </c>
      <c r="BM17" s="8">
        <f>'C завтраками| Bed and breakfast'!BM17</f>
        <v>15000</v>
      </c>
      <c r="BN17" s="8">
        <f>'C завтраками| Bed and breakfast'!BN17</f>
        <v>15900</v>
      </c>
      <c r="BO17" s="8">
        <f>'C завтраками| Bed and breakfast'!BO17</f>
        <v>15000</v>
      </c>
      <c r="BP17" s="8">
        <f>'C завтраками| Bed and breakfast'!BP17</f>
        <v>16400</v>
      </c>
      <c r="BQ17" s="8">
        <f>'C завтраками| Bed and breakfast'!BQ17</f>
        <v>18000</v>
      </c>
      <c r="BR17" s="8">
        <f>'C завтраками| Bed and breakfast'!BR17</f>
        <v>16400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f>
        <v>45500</v>
      </c>
      <c r="C19" s="8">
        <f>'C завтраками| Bed and breakfast'!C19</f>
        <v>41900</v>
      </c>
      <c r="D19" s="8">
        <f>'C завтраками| Bed and breakfast'!D19</f>
        <v>40900</v>
      </c>
      <c r="E19" s="8">
        <f>'C завтраками| Bed and breakfast'!E19</f>
        <v>40900</v>
      </c>
      <c r="F19" s="8">
        <f>'C завтраками| Bed and breakfast'!F19</f>
        <v>45500</v>
      </c>
      <c r="G19" s="8">
        <f>'C завтраками| Bed and breakfast'!G19</f>
        <v>45500</v>
      </c>
      <c r="H19" s="8">
        <f>'C завтраками| Bed and breakfast'!H19</f>
        <v>43600</v>
      </c>
      <c r="I19" s="8">
        <f>'C завтраками| Bed and breakfast'!I19</f>
        <v>45500</v>
      </c>
      <c r="J19" s="8">
        <f>'C завтраками| Bed and breakfast'!J19</f>
        <v>43600</v>
      </c>
      <c r="K19" s="8">
        <f>'C завтраками| Bed and breakfast'!K19</f>
        <v>43600</v>
      </c>
      <c r="L19" s="8">
        <f>'C завтраками| Bed and breakfast'!L19</f>
        <v>41900</v>
      </c>
      <c r="M19" s="8">
        <f>'C завтраками| Bed and breakfast'!M19</f>
        <v>43600</v>
      </c>
      <c r="N19" s="8">
        <f>'C завтраками| Bed and breakfast'!N19</f>
        <v>43600</v>
      </c>
      <c r="O19" s="8">
        <f>'C завтраками| Bed and breakfast'!O19</f>
        <v>41900</v>
      </c>
      <c r="P19" s="8">
        <f>'C завтраками| Bed and breakfast'!P19</f>
        <v>41900</v>
      </c>
      <c r="Q19" s="8">
        <f>'C завтраками| Bed and breakfast'!Q19</f>
        <v>40900</v>
      </c>
      <c r="R19" s="8">
        <f>'C завтраками| Bed and breakfast'!R19</f>
        <v>41900</v>
      </c>
      <c r="S19" s="8">
        <f>'C завтраками| Bed and breakfast'!S19</f>
        <v>47200</v>
      </c>
      <c r="T19" s="8">
        <f>'C завтраками| Bed and breakfast'!T19</f>
        <v>47200</v>
      </c>
      <c r="U19" s="8">
        <f>'C завтраками| Bed and breakfast'!U19</f>
        <v>41900</v>
      </c>
      <c r="V19" s="8">
        <f>'C завтраками| Bed and breakfast'!V19</f>
        <v>40900</v>
      </c>
      <c r="W19" s="8">
        <f>'C завтраками| Bed and breakfast'!W19</f>
        <v>43600</v>
      </c>
      <c r="X19" s="8">
        <f>'C завтраками| Bed and breakfast'!X19</f>
        <v>41900</v>
      </c>
      <c r="Y19" s="8">
        <f>'C завтраками| Bed and breakfast'!Y19</f>
        <v>43600</v>
      </c>
      <c r="Z19" s="8">
        <f>'C завтраками| Bed and breakfast'!Z19</f>
        <v>41900</v>
      </c>
      <c r="AA19" s="8">
        <f>'C завтраками| Bed and breakfast'!AA19</f>
        <v>45500</v>
      </c>
      <c r="AB19" s="8">
        <f>'C завтраками| Bed and breakfast'!AB19</f>
        <v>45500</v>
      </c>
      <c r="AC19" s="8">
        <f>'C завтраками| Bed and breakfast'!AC19</f>
        <v>47200</v>
      </c>
      <c r="AD19" s="8">
        <f>'C завтраками| Bed and breakfast'!AD19</f>
        <v>43600</v>
      </c>
      <c r="AE19" s="8">
        <f>'C завтраками| Bed and breakfast'!AE19</f>
        <v>43600</v>
      </c>
      <c r="AF19" s="8">
        <f>'C завтраками| Bed and breakfast'!AF19</f>
        <v>43600</v>
      </c>
      <c r="AG19" s="8">
        <f>'C завтраками| Bed and breakfast'!AG19</f>
        <v>41900</v>
      </c>
      <c r="AH19" s="8">
        <f>'C завтраками| Bed and breakfast'!AH19</f>
        <v>40900</v>
      </c>
      <c r="AI19" s="8">
        <f>'C завтраками| Bed and breakfast'!AI19</f>
        <v>39700</v>
      </c>
      <c r="AJ19" s="8">
        <f>'C завтраками| Bed and breakfast'!AJ19</f>
        <v>39700</v>
      </c>
      <c r="AK19" s="8">
        <f>'C завтраками| Bed and breakfast'!AK19</f>
        <v>38500</v>
      </c>
      <c r="AL19" s="8">
        <f>'C завтраками| Bed and breakfast'!AL19</f>
        <v>37300</v>
      </c>
      <c r="AM19" s="8">
        <f>'C завтраками| Bed and breakfast'!AM19</f>
        <v>38500</v>
      </c>
      <c r="AN19" s="8">
        <f>'C завтраками| Bed and breakfast'!AN19</f>
        <v>38500</v>
      </c>
      <c r="AO19" s="8">
        <f>'C завтраками| Bed and breakfast'!AO19</f>
        <v>37300</v>
      </c>
      <c r="AP19" s="8">
        <f>'C завтраками| Bed and breakfast'!AP19</f>
        <v>40900</v>
      </c>
      <c r="AQ19" s="8">
        <f>'C завтраками| Bed and breakfast'!AQ19</f>
        <v>40900</v>
      </c>
      <c r="AR19" s="8">
        <f>'C завтраками| Bed and breakfast'!AR19</f>
        <v>39700</v>
      </c>
      <c r="AS19" s="8">
        <f>'C завтраками| Bed and breakfast'!AS19</f>
        <v>37300</v>
      </c>
      <c r="AT19" s="8">
        <f>'C завтраками| Bed and breakfast'!AT19</f>
        <v>30300</v>
      </c>
      <c r="AU19" s="8">
        <f>'C завтраками| Bed and breakfast'!AU19</f>
        <v>31500</v>
      </c>
      <c r="AV19" s="8">
        <f>'C завтраками| Bed and breakfast'!AV19</f>
        <v>30300</v>
      </c>
      <c r="AW19" s="8">
        <f>'C завтраками| Bed and breakfast'!AW19</f>
        <v>30300</v>
      </c>
      <c r="AX19" s="8">
        <f>'C завтраками| Bed and breakfast'!AX19</f>
        <v>30300</v>
      </c>
      <c r="AY19" s="8">
        <f>'C завтраками| Bed and breakfast'!AY19</f>
        <v>29600</v>
      </c>
      <c r="AZ19" s="8">
        <f>'C завтраками| Bed and breakfast'!AZ19</f>
        <v>30300</v>
      </c>
      <c r="BA19" s="8">
        <f>'C завтраками| Bed and breakfast'!BA19</f>
        <v>29600</v>
      </c>
      <c r="BB19" s="8">
        <f>'C завтраками| Bed and breakfast'!BB19</f>
        <v>30300</v>
      </c>
      <c r="BC19" s="8">
        <f>'C завтраками| Bed and breakfast'!BC19</f>
        <v>29600</v>
      </c>
      <c r="BD19" s="8">
        <f>'C завтраками| Bed and breakfast'!BD19</f>
        <v>28900</v>
      </c>
      <c r="BE19" s="8">
        <f>'C завтраками| Bed and breakfast'!BE19</f>
        <v>29600</v>
      </c>
      <c r="BF19" s="8">
        <f>'C завтраками| Bed and breakfast'!BF19</f>
        <v>28900</v>
      </c>
      <c r="BG19" s="8">
        <f>'C завтраками| Bed and breakfast'!BG19</f>
        <v>29600</v>
      </c>
      <c r="BH19" s="8">
        <f>'C завтраками| Bed and breakfast'!BH19</f>
        <v>28900</v>
      </c>
      <c r="BI19" s="8">
        <f>'C завтраками| Bed and breakfast'!BI19</f>
        <v>29600</v>
      </c>
      <c r="BJ19" s="8">
        <f>'C завтраками| Bed and breakfast'!BJ19</f>
        <v>28900</v>
      </c>
      <c r="BK19" s="8">
        <f>'C завтраками| Bed and breakfast'!BK19</f>
        <v>29600</v>
      </c>
      <c r="BL19" s="8">
        <f>'C завтраками| Bed and breakfast'!BL19</f>
        <v>28900</v>
      </c>
      <c r="BM19" s="8">
        <f>'C завтраками| Bed and breakfast'!BM19</f>
        <v>34600</v>
      </c>
      <c r="BN19" s="8">
        <f>'C завтраками| Bed and breakfast'!BN19</f>
        <v>35500</v>
      </c>
      <c r="BO19" s="8">
        <f>'C завтраками| Bed and breakfast'!BO19</f>
        <v>34600</v>
      </c>
      <c r="BP19" s="8">
        <f>'C завтраками| Bed and breakfast'!BP19</f>
        <v>36000</v>
      </c>
      <c r="BQ19" s="8">
        <f>'C завтраками| Bed and breakfast'!BQ19</f>
        <v>37600</v>
      </c>
      <c r="BR19" s="8">
        <f>'C завтраками| Bed and breakfast'!BR19</f>
        <v>36000</v>
      </c>
    </row>
    <row r="20" spans="1:70" s="53" customFormat="1" x14ac:dyDescent="0.2">
      <c r="A20" s="88">
        <f>A8</f>
        <v>2</v>
      </c>
      <c r="B20" s="8">
        <f>'C завтраками| Bed and breakfast'!B20</f>
        <v>47200</v>
      </c>
      <c r="C20" s="8">
        <f>'C завтраками| Bed and breakfast'!C20</f>
        <v>43600</v>
      </c>
      <c r="D20" s="8">
        <f>'C завтраками| Bed and breakfast'!D20</f>
        <v>42600</v>
      </c>
      <c r="E20" s="8">
        <f>'C завтраками| Bed and breakfast'!E20</f>
        <v>42600</v>
      </c>
      <c r="F20" s="8">
        <f>'C завтраками| Bed and breakfast'!F20</f>
        <v>47200</v>
      </c>
      <c r="G20" s="8">
        <f>'C завтраками| Bed and breakfast'!G20</f>
        <v>47200</v>
      </c>
      <c r="H20" s="8">
        <f>'C завтраками| Bed and breakfast'!H20</f>
        <v>45300</v>
      </c>
      <c r="I20" s="8">
        <f>'C завтраками| Bed and breakfast'!I20</f>
        <v>47200</v>
      </c>
      <c r="J20" s="8">
        <f>'C завтраками| Bed and breakfast'!J20</f>
        <v>45300</v>
      </c>
      <c r="K20" s="8">
        <f>'C завтраками| Bed and breakfast'!K20</f>
        <v>45300</v>
      </c>
      <c r="L20" s="8">
        <f>'C завтраками| Bed and breakfast'!L20</f>
        <v>43600</v>
      </c>
      <c r="M20" s="8">
        <f>'C завтраками| Bed and breakfast'!M20</f>
        <v>45300</v>
      </c>
      <c r="N20" s="8">
        <f>'C завтраками| Bed and breakfast'!N20</f>
        <v>45300</v>
      </c>
      <c r="O20" s="8">
        <f>'C завтраками| Bed and breakfast'!O20</f>
        <v>43600</v>
      </c>
      <c r="P20" s="8">
        <f>'C завтраками| Bed and breakfast'!P20</f>
        <v>43600</v>
      </c>
      <c r="Q20" s="8">
        <f>'C завтраками| Bed and breakfast'!Q20</f>
        <v>42600</v>
      </c>
      <c r="R20" s="8">
        <f>'C завтраками| Bed and breakfast'!R20</f>
        <v>43600</v>
      </c>
      <c r="S20" s="8">
        <f>'C завтраками| Bed and breakfast'!S20</f>
        <v>48900</v>
      </c>
      <c r="T20" s="8">
        <f>'C завтраками| Bed and breakfast'!T20</f>
        <v>48900</v>
      </c>
      <c r="U20" s="8">
        <f>'C завтраками| Bed and breakfast'!U20</f>
        <v>43600</v>
      </c>
      <c r="V20" s="8">
        <f>'C завтраками| Bed and breakfast'!V20</f>
        <v>42600</v>
      </c>
      <c r="W20" s="8">
        <f>'C завтраками| Bed and breakfast'!W20</f>
        <v>45300</v>
      </c>
      <c r="X20" s="8">
        <f>'C завтраками| Bed and breakfast'!X20</f>
        <v>43600</v>
      </c>
      <c r="Y20" s="8">
        <f>'C завтраками| Bed and breakfast'!Y20</f>
        <v>45300</v>
      </c>
      <c r="Z20" s="8">
        <f>'C завтраками| Bed and breakfast'!Z20</f>
        <v>43600</v>
      </c>
      <c r="AA20" s="8">
        <f>'C завтраками| Bed and breakfast'!AA20</f>
        <v>47200</v>
      </c>
      <c r="AB20" s="8">
        <f>'C завтраками| Bed and breakfast'!AB20</f>
        <v>47200</v>
      </c>
      <c r="AC20" s="8">
        <f>'C завтраками| Bed and breakfast'!AC20</f>
        <v>48900</v>
      </c>
      <c r="AD20" s="8">
        <f>'C завтраками| Bed and breakfast'!AD20</f>
        <v>45300</v>
      </c>
      <c r="AE20" s="8">
        <f>'C завтраками| Bed and breakfast'!AE20</f>
        <v>45300</v>
      </c>
      <c r="AF20" s="8">
        <f>'C завтраками| Bed and breakfast'!AF20</f>
        <v>45300</v>
      </c>
      <c r="AG20" s="8">
        <f>'C завтраками| Bed and breakfast'!AG20</f>
        <v>43600</v>
      </c>
      <c r="AH20" s="8">
        <f>'C завтраками| Bed and breakfast'!AH20</f>
        <v>42600</v>
      </c>
      <c r="AI20" s="8">
        <f>'C завтраками| Bed and breakfast'!AI20</f>
        <v>41400</v>
      </c>
      <c r="AJ20" s="8">
        <f>'C завтраками| Bed and breakfast'!AJ20</f>
        <v>41400</v>
      </c>
      <c r="AK20" s="8">
        <f>'C завтраками| Bed and breakfast'!AK20</f>
        <v>40200</v>
      </c>
      <c r="AL20" s="8">
        <f>'C завтраками| Bed and breakfast'!AL20</f>
        <v>39000</v>
      </c>
      <c r="AM20" s="8">
        <f>'C завтраками| Bed and breakfast'!AM20</f>
        <v>40200</v>
      </c>
      <c r="AN20" s="8">
        <f>'C завтраками| Bed and breakfast'!AN20</f>
        <v>40200</v>
      </c>
      <c r="AO20" s="8">
        <f>'C завтраками| Bed and breakfast'!AO20</f>
        <v>39000</v>
      </c>
      <c r="AP20" s="8">
        <f>'C завтраками| Bed and breakfast'!AP20</f>
        <v>42600</v>
      </c>
      <c r="AQ20" s="8">
        <f>'C завтраками| Bed and breakfast'!AQ20</f>
        <v>42600</v>
      </c>
      <c r="AR20" s="8">
        <f>'C завтраками| Bed and breakfast'!AR20</f>
        <v>41400</v>
      </c>
      <c r="AS20" s="8">
        <f>'C завтраками| Bed and breakfast'!AS20</f>
        <v>39000</v>
      </c>
      <c r="AT20" s="8">
        <f>'C завтраками| Bed and breakfast'!AT20</f>
        <v>32000</v>
      </c>
      <c r="AU20" s="8">
        <f>'C завтраками| Bed and breakfast'!AU20</f>
        <v>33200</v>
      </c>
      <c r="AV20" s="8">
        <f>'C завтраками| Bed and breakfast'!AV20</f>
        <v>32000</v>
      </c>
      <c r="AW20" s="8">
        <f>'C завтраками| Bed and breakfast'!AW20</f>
        <v>32000</v>
      </c>
      <c r="AX20" s="8">
        <f>'C завтраками| Bed and breakfast'!AX20</f>
        <v>32000</v>
      </c>
      <c r="AY20" s="8">
        <f>'C завтраками| Bed and breakfast'!AY20</f>
        <v>31300</v>
      </c>
      <c r="AZ20" s="8">
        <f>'C завтраками| Bed and breakfast'!AZ20</f>
        <v>32000</v>
      </c>
      <c r="BA20" s="8">
        <f>'C завтраками| Bed and breakfast'!BA20</f>
        <v>31300</v>
      </c>
      <c r="BB20" s="8">
        <f>'C завтраками| Bed and breakfast'!BB20</f>
        <v>32000</v>
      </c>
      <c r="BC20" s="8">
        <f>'C завтраками| Bed and breakfast'!BC20</f>
        <v>31300</v>
      </c>
      <c r="BD20" s="8">
        <f>'C завтраками| Bed and breakfast'!BD20</f>
        <v>30600</v>
      </c>
      <c r="BE20" s="8">
        <f>'C завтраками| Bed and breakfast'!BE20</f>
        <v>31300</v>
      </c>
      <c r="BF20" s="8">
        <f>'C завтраками| Bed and breakfast'!BF20</f>
        <v>30600</v>
      </c>
      <c r="BG20" s="8">
        <f>'C завтраками| Bed and breakfast'!BG20</f>
        <v>31300</v>
      </c>
      <c r="BH20" s="8">
        <f>'C завтраками| Bed and breakfast'!BH20</f>
        <v>30600</v>
      </c>
      <c r="BI20" s="8">
        <f>'C завтраками| Bed and breakfast'!BI20</f>
        <v>31300</v>
      </c>
      <c r="BJ20" s="8">
        <f>'C завтраками| Bed and breakfast'!BJ20</f>
        <v>30600</v>
      </c>
      <c r="BK20" s="8">
        <f>'C завтраками| Bed and breakfast'!BK20</f>
        <v>31300</v>
      </c>
      <c r="BL20" s="8">
        <f>'C завтраками| Bed and breakfast'!BL20</f>
        <v>30600</v>
      </c>
      <c r="BM20" s="8">
        <f>'C завтраками| Bed and breakfast'!BM20</f>
        <v>36300</v>
      </c>
      <c r="BN20" s="8">
        <f>'C завтраками| Bed and breakfast'!BN20</f>
        <v>37200</v>
      </c>
      <c r="BO20" s="8">
        <f>'C завтраками| Bed and breakfast'!BO20</f>
        <v>36300</v>
      </c>
      <c r="BP20" s="8">
        <f>'C завтраками| Bed and breakfast'!BP20</f>
        <v>37700</v>
      </c>
      <c r="BQ20" s="8">
        <f>'C завтраками| Bed and breakfast'!BQ20</f>
        <v>39300</v>
      </c>
      <c r="BR20" s="8">
        <f>'C завтраками| Bed and breakfast'!BR20</f>
        <v>37700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f>
        <v>67200</v>
      </c>
      <c r="C22" s="8">
        <f>'C завтраками| Bed and breakfast'!C22</f>
        <v>63600</v>
      </c>
      <c r="D22" s="8">
        <f>'C завтраками| Bed and breakfast'!D22</f>
        <v>62600</v>
      </c>
      <c r="E22" s="8">
        <f>'C завтраками| Bed and breakfast'!E22</f>
        <v>62600</v>
      </c>
      <c r="F22" s="8">
        <f>'C завтраками| Bed and breakfast'!F22</f>
        <v>67200</v>
      </c>
      <c r="G22" s="8">
        <f>'C завтраками| Bed and breakfast'!G22</f>
        <v>67200</v>
      </c>
      <c r="H22" s="8">
        <f>'C завтраками| Bed and breakfast'!H22</f>
        <v>65300</v>
      </c>
      <c r="I22" s="8">
        <f>'C завтраками| Bed and breakfast'!I22</f>
        <v>67200</v>
      </c>
      <c r="J22" s="8">
        <f>'C завтраками| Bed and breakfast'!J22</f>
        <v>65300</v>
      </c>
      <c r="K22" s="8">
        <f>'C завтраками| Bed and breakfast'!K22</f>
        <v>65300</v>
      </c>
      <c r="L22" s="8">
        <f>'C завтраками| Bed and breakfast'!L22</f>
        <v>63600</v>
      </c>
      <c r="M22" s="8">
        <f>'C завтраками| Bed and breakfast'!M22</f>
        <v>65300</v>
      </c>
      <c r="N22" s="8">
        <f>'C завтраками| Bed and breakfast'!N22</f>
        <v>65300</v>
      </c>
      <c r="O22" s="8">
        <f>'C завтраками| Bed and breakfast'!O22</f>
        <v>63600</v>
      </c>
      <c r="P22" s="8">
        <f>'C завтраками| Bed and breakfast'!P22</f>
        <v>63600</v>
      </c>
      <c r="Q22" s="8">
        <f>'C завтраками| Bed and breakfast'!Q22</f>
        <v>62600</v>
      </c>
      <c r="R22" s="8">
        <f>'C завтраками| Bed and breakfast'!R22</f>
        <v>63600</v>
      </c>
      <c r="S22" s="8">
        <f>'C завтраками| Bed and breakfast'!S22</f>
        <v>68900</v>
      </c>
      <c r="T22" s="8">
        <f>'C завтраками| Bed and breakfast'!T22</f>
        <v>68900</v>
      </c>
      <c r="U22" s="8">
        <f>'C завтраками| Bed and breakfast'!U22</f>
        <v>63600</v>
      </c>
      <c r="V22" s="8">
        <f>'C завтраками| Bed and breakfast'!V22</f>
        <v>62600</v>
      </c>
      <c r="W22" s="8">
        <f>'C завтраками| Bed and breakfast'!W22</f>
        <v>65300</v>
      </c>
      <c r="X22" s="8">
        <f>'C завтраками| Bed and breakfast'!X22</f>
        <v>63600</v>
      </c>
      <c r="Y22" s="8">
        <f>'C завтраками| Bed and breakfast'!Y22</f>
        <v>65300</v>
      </c>
      <c r="Z22" s="8">
        <f>'C завтраками| Bed and breakfast'!Z22</f>
        <v>63600</v>
      </c>
      <c r="AA22" s="8">
        <f>'C завтраками| Bed and breakfast'!AA22</f>
        <v>67200</v>
      </c>
      <c r="AB22" s="8">
        <f>'C завтраками| Bed and breakfast'!AB22</f>
        <v>67200</v>
      </c>
      <c r="AC22" s="8">
        <f>'C завтраками| Bed and breakfast'!AC22</f>
        <v>68900</v>
      </c>
      <c r="AD22" s="8">
        <f>'C завтраками| Bed and breakfast'!AD22</f>
        <v>65300</v>
      </c>
      <c r="AE22" s="8">
        <f>'C завтраками| Bed and breakfast'!AE22</f>
        <v>65300</v>
      </c>
      <c r="AF22" s="8">
        <f>'C завтраками| Bed and breakfast'!AF22</f>
        <v>65300</v>
      </c>
      <c r="AG22" s="8">
        <f>'C завтраками| Bed and breakfast'!AG22</f>
        <v>63600</v>
      </c>
      <c r="AH22" s="8">
        <f>'C завтраками| Bed and breakfast'!AH22</f>
        <v>62600</v>
      </c>
      <c r="AI22" s="8">
        <f>'C завтраками| Bed and breakfast'!AI22</f>
        <v>61400</v>
      </c>
      <c r="AJ22" s="8">
        <f>'C завтраками| Bed and breakfast'!AJ22</f>
        <v>61400</v>
      </c>
      <c r="AK22" s="8">
        <f>'C завтраками| Bed and breakfast'!AK22</f>
        <v>60200</v>
      </c>
      <c r="AL22" s="8">
        <f>'C завтраками| Bed and breakfast'!AL22</f>
        <v>59000</v>
      </c>
      <c r="AM22" s="8">
        <f>'C завтраками| Bed and breakfast'!AM22</f>
        <v>60200</v>
      </c>
      <c r="AN22" s="8">
        <f>'C завтраками| Bed and breakfast'!AN22</f>
        <v>60200</v>
      </c>
      <c r="AO22" s="8">
        <f>'C завтраками| Bed and breakfast'!AO22</f>
        <v>59000</v>
      </c>
      <c r="AP22" s="8">
        <f>'C завтраками| Bed and breakfast'!AP22</f>
        <v>62600</v>
      </c>
      <c r="AQ22" s="8">
        <f>'C завтраками| Bed and breakfast'!AQ22</f>
        <v>62600</v>
      </c>
      <c r="AR22" s="8">
        <f>'C завтраками| Bed and breakfast'!AR22</f>
        <v>61400</v>
      </c>
      <c r="AS22" s="8">
        <f>'C завтраками| Bed and breakfast'!AS22</f>
        <v>59000</v>
      </c>
      <c r="AT22" s="8">
        <f>'C завтраками| Bed and breakfast'!AT22</f>
        <v>57000</v>
      </c>
      <c r="AU22" s="8">
        <f>'C завтраками| Bed and breakfast'!AU22</f>
        <v>58200</v>
      </c>
      <c r="AV22" s="8">
        <f>'C завтраками| Bed and breakfast'!AV22</f>
        <v>57000</v>
      </c>
      <c r="AW22" s="8">
        <f>'C завтраками| Bed and breakfast'!AW22</f>
        <v>57000</v>
      </c>
      <c r="AX22" s="8">
        <f>'C завтраками| Bed and breakfast'!AX22</f>
        <v>57000</v>
      </c>
      <c r="AY22" s="8">
        <f>'C завтраками| Bed and breakfast'!AY22</f>
        <v>56300</v>
      </c>
      <c r="AZ22" s="8">
        <f>'C завтраками| Bed and breakfast'!AZ22</f>
        <v>57000</v>
      </c>
      <c r="BA22" s="8">
        <f>'C завтраками| Bed and breakfast'!BA22</f>
        <v>56300</v>
      </c>
      <c r="BB22" s="8">
        <f>'C завтраками| Bed and breakfast'!BB22</f>
        <v>57000</v>
      </c>
      <c r="BC22" s="8">
        <f>'C завтраками| Bed and breakfast'!BC22</f>
        <v>56300</v>
      </c>
      <c r="BD22" s="8">
        <f>'C завтраками| Bed and breakfast'!BD22</f>
        <v>55600</v>
      </c>
      <c r="BE22" s="8">
        <f>'C завтраками| Bed and breakfast'!BE22</f>
        <v>56300</v>
      </c>
      <c r="BF22" s="8">
        <f>'C завтраками| Bed and breakfast'!BF22</f>
        <v>55600</v>
      </c>
      <c r="BG22" s="8">
        <f>'C завтраками| Bed and breakfast'!BG22</f>
        <v>56300</v>
      </c>
      <c r="BH22" s="8">
        <f>'C завтраками| Bed and breakfast'!BH22</f>
        <v>55600</v>
      </c>
      <c r="BI22" s="8">
        <f>'C завтраками| Bed and breakfast'!BI22</f>
        <v>56300</v>
      </c>
      <c r="BJ22" s="8">
        <f>'C завтраками| Bed and breakfast'!BJ22</f>
        <v>55600</v>
      </c>
      <c r="BK22" s="8">
        <f>'C завтраками| Bed and breakfast'!BK22</f>
        <v>56300</v>
      </c>
      <c r="BL22" s="8">
        <f>'C завтраками| Bed and breakfast'!BL22</f>
        <v>55600</v>
      </c>
      <c r="BM22" s="8">
        <f>'C завтраками| Bed and breakfast'!BM22</f>
        <v>66300</v>
      </c>
      <c r="BN22" s="8">
        <f>'C завтраками| Bed and breakfast'!BN22</f>
        <v>67200</v>
      </c>
      <c r="BO22" s="8">
        <f>'C завтраками| Bed and breakfast'!BO22</f>
        <v>66300</v>
      </c>
      <c r="BP22" s="8">
        <f>'C завтраками| Bed and breakfast'!BP22</f>
        <v>67700</v>
      </c>
      <c r="BQ22" s="8">
        <f>'C завтраками| Bed and breakfast'!BQ22</f>
        <v>69300</v>
      </c>
      <c r="BR22" s="8">
        <f>'C завтраками| Bed and breakfast'!BR22</f>
        <v>67700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75" customHeight="1" x14ac:dyDescent="0.2">
      <c r="A24" s="111"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17.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199">
        <f t="shared" ref="B27" si="6">ROUND(B7*0.8,)</f>
        <v>16400</v>
      </c>
      <c r="C27" s="199">
        <f t="shared" ref="C27:BN27" si="7">ROUND(C7*0.8,)</f>
        <v>13520</v>
      </c>
      <c r="D27" s="199">
        <f t="shared" si="7"/>
        <v>12720</v>
      </c>
      <c r="E27" s="199">
        <f t="shared" si="7"/>
        <v>12720</v>
      </c>
      <c r="F27" s="199">
        <f t="shared" si="7"/>
        <v>16400</v>
      </c>
      <c r="G27" s="199">
        <f t="shared" si="7"/>
        <v>16400</v>
      </c>
      <c r="H27" s="199">
        <f t="shared" si="7"/>
        <v>14880</v>
      </c>
      <c r="I27" s="199">
        <f t="shared" si="7"/>
        <v>16400</v>
      </c>
      <c r="J27" s="199">
        <f t="shared" si="7"/>
        <v>14880</v>
      </c>
      <c r="K27" s="199">
        <f t="shared" si="7"/>
        <v>14880</v>
      </c>
      <c r="L27" s="199">
        <f t="shared" si="7"/>
        <v>13520</v>
      </c>
      <c r="M27" s="199">
        <f t="shared" si="7"/>
        <v>14880</v>
      </c>
      <c r="N27" s="199">
        <f t="shared" si="7"/>
        <v>14880</v>
      </c>
      <c r="O27" s="199">
        <f t="shared" si="7"/>
        <v>13520</v>
      </c>
      <c r="P27" s="199">
        <f t="shared" si="7"/>
        <v>13520</v>
      </c>
      <c r="Q27" s="199">
        <f t="shared" si="7"/>
        <v>12720</v>
      </c>
      <c r="R27" s="199">
        <f t="shared" si="7"/>
        <v>13520</v>
      </c>
      <c r="S27" s="199">
        <f t="shared" si="7"/>
        <v>17760</v>
      </c>
      <c r="T27" s="199">
        <f t="shared" si="7"/>
        <v>17760</v>
      </c>
      <c r="U27" s="199">
        <f t="shared" si="7"/>
        <v>13520</v>
      </c>
      <c r="V27" s="199">
        <f t="shared" si="7"/>
        <v>12720</v>
      </c>
      <c r="W27" s="199">
        <f t="shared" si="7"/>
        <v>14880</v>
      </c>
      <c r="X27" s="199">
        <f t="shared" si="7"/>
        <v>13520</v>
      </c>
      <c r="Y27" s="199">
        <f t="shared" si="7"/>
        <v>14880</v>
      </c>
      <c r="Z27" s="199">
        <f t="shared" si="7"/>
        <v>13520</v>
      </c>
      <c r="AA27" s="199">
        <f t="shared" si="7"/>
        <v>16400</v>
      </c>
      <c r="AB27" s="199">
        <f t="shared" si="7"/>
        <v>16400</v>
      </c>
      <c r="AC27" s="199">
        <f t="shared" si="7"/>
        <v>17760</v>
      </c>
      <c r="AD27" s="199">
        <f t="shared" si="7"/>
        <v>14880</v>
      </c>
      <c r="AE27" s="199">
        <f t="shared" si="7"/>
        <v>14880</v>
      </c>
      <c r="AF27" s="199">
        <f t="shared" si="7"/>
        <v>14880</v>
      </c>
      <c r="AG27" s="199">
        <f t="shared" si="7"/>
        <v>13520</v>
      </c>
      <c r="AH27" s="199">
        <f t="shared" si="7"/>
        <v>12720</v>
      </c>
      <c r="AI27" s="199">
        <f t="shared" si="7"/>
        <v>11760</v>
      </c>
      <c r="AJ27" s="199">
        <f t="shared" si="7"/>
        <v>11760</v>
      </c>
      <c r="AK27" s="199">
        <f t="shared" si="7"/>
        <v>10800</v>
      </c>
      <c r="AL27" s="199">
        <f t="shared" si="7"/>
        <v>9840</v>
      </c>
      <c r="AM27" s="199">
        <f t="shared" si="7"/>
        <v>10800</v>
      </c>
      <c r="AN27" s="199">
        <f t="shared" si="7"/>
        <v>10800</v>
      </c>
      <c r="AO27" s="199">
        <f t="shared" si="7"/>
        <v>9840</v>
      </c>
      <c r="AP27" s="199">
        <f t="shared" si="7"/>
        <v>12720</v>
      </c>
      <c r="AQ27" s="199">
        <f t="shared" si="7"/>
        <v>12720</v>
      </c>
      <c r="AR27" s="199">
        <f t="shared" si="7"/>
        <v>11760</v>
      </c>
      <c r="AS27" s="199">
        <f t="shared" si="7"/>
        <v>9840</v>
      </c>
      <c r="AT27" s="199">
        <f t="shared" si="7"/>
        <v>8240</v>
      </c>
      <c r="AU27" s="199">
        <f t="shared" si="7"/>
        <v>9200</v>
      </c>
      <c r="AV27" s="199">
        <f t="shared" si="7"/>
        <v>8240</v>
      </c>
      <c r="AW27" s="199">
        <f t="shared" si="7"/>
        <v>8240</v>
      </c>
      <c r="AX27" s="199">
        <f t="shared" si="7"/>
        <v>8240</v>
      </c>
      <c r="AY27" s="199">
        <f t="shared" si="7"/>
        <v>7680</v>
      </c>
      <c r="AZ27" s="199">
        <f t="shared" si="7"/>
        <v>8240</v>
      </c>
      <c r="BA27" s="199">
        <f t="shared" si="7"/>
        <v>7680</v>
      </c>
      <c r="BB27" s="199">
        <f t="shared" si="7"/>
        <v>8240</v>
      </c>
      <c r="BC27" s="199">
        <f t="shared" si="7"/>
        <v>7680</v>
      </c>
      <c r="BD27" s="199">
        <f t="shared" si="7"/>
        <v>7120</v>
      </c>
      <c r="BE27" s="199">
        <f t="shared" si="7"/>
        <v>7680</v>
      </c>
      <c r="BF27" s="199">
        <f t="shared" si="7"/>
        <v>7120</v>
      </c>
      <c r="BG27" s="199">
        <f t="shared" si="7"/>
        <v>7680</v>
      </c>
      <c r="BH27" s="199">
        <f t="shared" si="7"/>
        <v>7120</v>
      </c>
      <c r="BI27" s="199">
        <f t="shared" si="7"/>
        <v>7680</v>
      </c>
      <c r="BJ27" s="199">
        <f t="shared" si="7"/>
        <v>7120</v>
      </c>
      <c r="BK27" s="199">
        <f t="shared" si="7"/>
        <v>7680</v>
      </c>
      <c r="BL27" s="199">
        <f t="shared" si="7"/>
        <v>7120</v>
      </c>
      <c r="BM27" s="199">
        <f t="shared" si="7"/>
        <v>7680</v>
      </c>
      <c r="BN27" s="199">
        <f t="shared" si="7"/>
        <v>8400</v>
      </c>
      <c r="BO27" s="199">
        <f t="shared" ref="BO27:BR27" si="8">ROUND(BO7*0.8,)</f>
        <v>7680</v>
      </c>
      <c r="BP27" s="199">
        <f t="shared" si="8"/>
        <v>8800</v>
      </c>
      <c r="BQ27" s="199">
        <f t="shared" si="8"/>
        <v>10080</v>
      </c>
      <c r="BR27" s="199">
        <f t="shared" si="8"/>
        <v>8800</v>
      </c>
    </row>
    <row r="28" spans="1:70" s="50" customFormat="1" x14ac:dyDescent="0.2">
      <c r="A28" s="88">
        <v>2</v>
      </c>
      <c r="B28" s="199">
        <f t="shared" ref="B28" si="9">ROUND(B8*0.8,)</f>
        <v>17760</v>
      </c>
      <c r="C28" s="199">
        <f t="shared" ref="C28:BN28" si="10">ROUND(C8*0.8,)</f>
        <v>14880</v>
      </c>
      <c r="D28" s="199">
        <f t="shared" si="10"/>
        <v>14080</v>
      </c>
      <c r="E28" s="199">
        <f t="shared" si="10"/>
        <v>14080</v>
      </c>
      <c r="F28" s="199">
        <f t="shared" si="10"/>
        <v>17760</v>
      </c>
      <c r="G28" s="199">
        <f t="shared" si="10"/>
        <v>17760</v>
      </c>
      <c r="H28" s="199">
        <f t="shared" si="10"/>
        <v>16240</v>
      </c>
      <c r="I28" s="199">
        <f t="shared" si="10"/>
        <v>17760</v>
      </c>
      <c r="J28" s="199">
        <f t="shared" si="10"/>
        <v>16240</v>
      </c>
      <c r="K28" s="199">
        <f t="shared" si="10"/>
        <v>16240</v>
      </c>
      <c r="L28" s="199">
        <f t="shared" si="10"/>
        <v>14880</v>
      </c>
      <c r="M28" s="199">
        <f t="shared" si="10"/>
        <v>16240</v>
      </c>
      <c r="N28" s="199">
        <f t="shared" si="10"/>
        <v>16240</v>
      </c>
      <c r="O28" s="199">
        <f t="shared" si="10"/>
        <v>14880</v>
      </c>
      <c r="P28" s="199">
        <f t="shared" si="10"/>
        <v>14880</v>
      </c>
      <c r="Q28" s="199">
        <f t="shared" si="10"/>
        <v>14080</v>
      </c>
      <c r="R28" s="199">
        <f t="shared" si="10"/>
        <v>14880</v>
      </c>
      <c r="S28" s="199">
        <f t="shared" si="10"/>
        <v>19120</v>
      </c>
      <c r="T28" s="199">
        <f t="shared" si="10"/>
        <v>19120</v>
      </c>
      <c r="U28" s="199">
        <f t="shared" si="10"/>
        <v>14880</v>
      </c>
      <c r="V28" s="199">
        <f t="shared" si="10"/>
        <v>14080</v>
      </c>
      <c r="W28" s="199">
        <f t="shared" si="10"/>
        <v>16240</v>
      </c>
      <c r="X28" s="199">
        <f t="shared" si="10"/>
        <v>14880</v>
      </c>
      <c r="Y28" s="199">
        <f t="shared" si="10"/>
        <v>16240</v>
      </c>
      <c r="Z28" s="199">
        <f t="shared" si="10"/>
        <v>14880</v>
      </c>
      <c r="AA28" s="199">
        <f t="shared" si="10"/>
        <v>17760</v>
      </c>
      <c r="AB28" s="199">
        <f t="shared" si="10"/>
        <v>17760</v>
      </c>
      <c r="AC28" s="199">
        <f t="shared" si="10"/>
        <v>19120</v>
      </c>
      <c r="AD28" s="199">
        <f t="shared" si="10"/>
        <v>16240</v>
      </c>
      <c r="AE28" s="199">
        <f t="shared" si="10"/>
        <v>16240</v>
      </c>
      <c r="AF28" s="199">
        <f t="shared" si="10"/>
        <v>16240</v>
      </c>
      <c r="AG28" s="199">
        <f t="shared" si="10"/>
        <v>14880</v>
      </c>
      <c r="AH28" s="199">
        <f t="shared" si="10"/>
        <v>14080</v>
      </c>
      <c r="AI28" s="199">
        <f t="shared" si="10"/>
        <v>13120</v>
      </c>
      <c r="AJ28" s="199">
        <f t="shared" si="10"/>
        <v>13120</v>
      </c>
      <c r="AK28" s="199">
        <f t="shared" si="10"/>
        <v>12160</v>
      </c>
      <c r="AL28" s="199">
        <f t="shared" si="10"/>
        <v>11200</v>
      </c>
      <c r="AM28" s="199">
        <f t="shared" si="10"/>
        <v>12160</v>
      </c>
      <c r="AN28" s="199">
        <f t="shared" si="10"/>
        <v>12160</v>
      </c>
      <c r="AO28" s="199">
        <f t="shared" si="10"/>
        <v>11200</v>
      </c>
      <c r="AP28" s="199">
        <f t="shared" si="10"/>
        <v>14080</v>
      </c>
      <c r="AQ28" s="199">
        <f t="shared" si="10"/>
        <v>14080</v>
      </c>
      <c r="AR28" s="199">
        <f t="shared" si="10"/>
        <v>13120</v>
      </c>
      <c r="AS28" s="199">
        <f t="shared" si="10"/>
        <v>11200</v>
      </c>
      <c r="AT28" s="199">
        <f t="shared" si="10"/>
        <v>9600</v>
      </c>
      <c r="AU28" s="199">
        <f t="shared" si="10"/>
        <v>10560</v>
      </c>
      <c r="AV28" s="199">
        <f t="shared" si="10"/>
        <v>9600</v>
      </c>
      <c r="AW28" s="199">
        <f t="shared" si="10"/>
        <v>9600</v>
      </c>
      <c r="AX28" s="199">
        <f t="shared" si="10"/>
        <v>9600</v>
      </c>
      <c r="AY28" s="199">
        <f t="shared" si="10"/>
        <v>9040</v>
      </c>
      <c r="AZ28" s="199">
        <f t="shared" si="10"/>
        <v>9600</v>
      </c>
      <c r="BA28" s="199">
        <f t="shared" si="10"/>
        <v>9040</v>
      </c>
      <c r="BB28" s="199">
        <f t="shared" si="10"/>
        <v>9600</v>
      </c>
      <c r="BC28" s="199">
        <f t="shared" si="10"/>
        <v>9040</v>
      </c>
      <c r="BD28" s="199">
        <f t="shared" si="10"/>
        <v>8480</v>
      </c>
      <c r="BE28" s="199">
        <f t="shared" si="10"/>
        <v>9040</v>
      </c>
      <c r="BF28" s="199">
        <f t="shared" si="10"/>
        <v>8480</v>
      </c>
      <c r="BG28" s="199">
        <f t="shared" si="10"/>
        <v>9040</v>
      </c>
      <c r="BH28" s="199">
        <f t="shared" si="10"/>
        <v>8480</v>
      </c>
      <c r="BI28" s="199">
        <f t="shared" si="10"/>
        <v>9040</v>
      </c>
      <c r="BJ28" s="199">
        <f t="shared" si="10"/>
        <v>8480</v>
      </c>
      <c r="BK28" s="199">
        <f t="shared" si="10"/>
        <v>9040</v>
      </c>
      <c r="BL28" s="199">
        <f t="shared" si="10"/>
        <v>8480</v>
      </c>
      <c r="BM28" s="199">
        <f t="shared" si="10"/>
        <v>9040</v>
      </c>
      <c r="BN28" s="199">
        <f t="shared" si="10"/>
        <v>9760</v>
      </c>
      <c r="BO28" s="199">
        <f t="shared" ref="BO28:BR28" si="11">ROUND(BO8*0.8,)</f>
        <v>9040</v>
      </c>
      <c r="BP28" s="199">
        <f t="shared" si="11"/>
        <v>10160</v>
      </c>
      <c r="BQ28" s="199">
        <f t="shared" si="11"/>
        <v>11440</v>
      </c>
      <c r="BR28" s="199">
        <f t="shared" si="11"/>
        <v>10160</v>
      </c>
    </row>
    <row r="29" spans="1:70" s="50" customFormat="1" x14ac:dyDescent="0.2">
      <c r="A29" s="42" t="s">
        <v>234</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row>
    <row r="30" spans="1:70" s="50" customFormat="1" x14ac:dyDescent="0.2">
      <c r="A30" s="180">
        <v>1</v>
      </c>
      <c r="B30" s="199">
        <f t="shared" ref="B30" si="12">ROUND(B10*0.8,)</f>
        <v>18000</v>
      </c>
      <c r="C30" s="199">
        <f t="shared" ref="C30:BN30" si="13">ROUND(C10*0.8,)</f>
        <v>15120</v>
      </c>
      <c r="D30" s="199">
        <f t="shared" si="13"/>
        <v>14320</v>
      </c>
      <c r="E30" s="199">
        <f t="shared" si="13"/>
        <v>14320</v>
      </c>
      <c r="F30" s="199">
        <f t="shared" si="13"/>
        <v>18000</v>
      </c>
      <c r="G30" s="199">
        <f t="shared" si="13"/>
        <v>18000</v>
      </c>
      <c r="H30" s="199">
        <f t="shared" si="13"/>
        <v>16480</v>
      </c>
      <c r="I30" s="199">
        <f t="shared" si="13"/>
        <v>18000</v>
      </c>
      <c r="J30" s="199">
        <f t="shared" si="13"/>
        <v>16480</v>
      </c>
      <c r="K30" s="199">
        <f t="shared" si="13"/>
        <v>16480</v>
      </c>
      <c r="L30" s="199">
        <f t="shared" si="13"/>
        <v>15120</v>
      </c>
      <c r="M30" s="199">
        <f t="shared" si="13"/>
        <v>16480</v>
      </c>
      <c r="N30" s="199">
        <f t="shared" si="13"/>
        <v>16480</v>
      </c>
      <c r="O30" s="199">
        <f t="shared" si="13"/>
        <v>15120</v>
      </c>
      <c r="P30" s="199">
        <f t="shared" si="13"/>
        <v>15120</v>
      </c>
      <c r="Q30" s="199">
        <f t="shared" si="13"/>
        <v>14320</v>
      </c>
      <c r="R30" s="199">
        <f t="shared" si="13"/>
        <v>15120</v>
      </c>
      <c r="S30" s="199">
        <f t="shared" si="13"/>
        <v>19360</v>
      </c>
      <c r="T30" s="199">
        <f t="shared" si="13"/>
        <v>19360</v>
      </c>
      <c r="U30" s="199">
        <f t="shared" si="13"/>
        <v>15120</v>
      </c>
      <c r="V30" s="199">
        <f t="shared" si="13"/>
        <v>14320</v>
      </c>
      <c r="W30" s="199">
        <f t="shared" si="13"/>
        <v>16480</v>
      </c>
      <c r="X30" s="199">
        <f t="shared" si="13"/>
        <v>15120</v>
      </c>
      <c r="Y30" s="199">
        <f t="shared" si="13"/>
        <v>16480</v>
      </c>
      <c r="Z30" s="199">
        <f t="shared" si="13"/>
        <v>15120</v>
      </c>
      <c r="AA30" s="199">
        <f t="shared" si="13"/>
        <v>18000</v>
      </c>
      <c r="AB30" s="199">
        <f t="shared" si="13"/>
        <v>18000</v>
      </c>
      <c r="AC30" s="199">
        <f t="shared" si="13"/>
        <v>19360</v>
      </c>
      <c r="AD30" s="199">
        <f t="shared" si="13"/>
        <v>16480</v>
      </c>
      <c r="AE30" s="199">
        <f t="shared" si="13"/>
        <v>16480</v>
      </c>
      <c r="AF30" s="199">
        <f t="shared" si="13"/>
        <v>16480</v>
      </c>
      <c r="AG30" s="199">
        <f t="shared" si="13"/>
        <v>15120</v>
      </c>
      <c r="AH30" s="199">
        <f t="shared" si="13"/>
        <v>14320</v>
      </c>
      <c r="AI30" s="199">
        <f t="shared" si="13"/>
        <v>13360</v>
      </c>
      <c r="AJ30" s="199">
        <f t="shared" si="13"/>
        <v>13360</v>
      </c>
      <c r="AK30" s="199">
        <f t="shared" si="13"/>
        <v>12400</v>
      </c>
      <c r="AL30" s="199">
        <f t="shared" si="13"/>
        <v>11440</v>
      </c>
      <c r="AM30" s="199">
        <f t="shared" si="13"/>
        <v>12400</v>
      </c>
      <c r="AN30" s="199">
        <f t="shared" si="13"/>
        <v>12400</v>
      </c>
      <c r="AO30" s="199">
        <f t="shared" si="13"/>
        <v>11440</v>
      </c>
      <c r="AP30" s="199">
        <f t="shared" si="13"/>
        <v>14320</v>
      </c>
      <c r="AQ30" s="199">
        <f t="shared" si="13"/>
        <v>14320</v>
      </c>
      <c r="AR30" s="199">
        <f t="shared" si="13"/>
        <v>13360</v>
      </c>
      <c r="AS30" s="199">
        <f t="shared" si="13"/>
        <v>11440</v>
      </c>
      <c r="AT30" s="199">
        <f t="shared" si="13"/>
        <v>9040</v>
      </c>
      <c r="AU30" s="199">
        <f t="shared" si="13"/>
        <v>10000</v>
      </c>
      <c r="AV30" s="199">
        <f t="shared" si="13"/>
        <v>9040</v>
      </c>
      <c r="AW30" s="199">
        <f t="shared" si="13"/>
        <v>9040</v>
      </c>
      <c r="AX30" s="199">
        <f t="shared" si="13"/>
        <v>9040</v>
      </c>
      <c r="AY30" s="199">
        <f t="shared" si="13"/>
        <v>8480</v>
      </c>
      <c r="AZ30" s="199">
        <f t="shared" si="13"/>
        <v>9040</v>
      </c>
      <c r="BA30" s="199">
        <f t="shared" si="13"/>
        <v>8480</v>
      </c>
      <c r="BB30" s="199">
        <f t="shared" si="13"/>
        <v>9040</v>
      </c>
      <c r="BC30" s="199">
        <f t="shared" si="13"/>
        <v>8480</v>
      </c>
      <c r="BD30" s="199">
        <f t="shared" si="13"/>
        <v>7920</v>
      </c>
      <c r="BE30" s="199">
        <f t="shared" si="13"/>
        <v>8480</v>
      </c>
      <c r="BF30" s="199">
        <f t="shared" si="13"/>
        <v>7920</v>
      </c>
      <c r="BG30" s="199">
        <f t="shared" si="13"/>
        <v>8480</v>
      </c>
      <c r="BH30" s="199">
        <f t="shared" si="13"/>
        <v>7920</v>
      </c>
      <c r="BI30" s="199">
        <f t="shared" si="13"/>
        <v>8480</v>
      </c>
      <c r="BJ30" s="199">
        <f t="shared" si="13"/>
        <v>7920</v>
      </c>
      <c r="BK30" s="199">
        <f t="shared" si="13"/>
        <v>8480</v>
      </c>
      <c r="BL30" s="199">
        <f t="shared" si="13"/>
        <v>7920</v>
      </c>
      <c r="BM30" s="199">
        <f t="shared" si="13"/>
        <v>8480</v>
      </c>
      <c r="BN30" s="199">
        <f t="shared" si="13"/>
        <v>9200</v>
      </c>
      <c r="BO30" s="199">
        <f t="shared" ref="BO30:BR30" si="14">ROUND(BO10*0.8,)</f>
        <v>8480</v>
      </c>
      <c r="BP30" s="199">
        <f t="shared" si="14"/>
        <v>9600</v>
      </c>
      <c r="BQ30" s="199">
        <f t="shared" si="14"/>
        <v>10880</v>
      </c>
      <c r="BR30" s="199">
        <f t="shared" si="14"/>
        <v>9600</v>
      </c>
    </row>
    <row r="31" spans="1:70" s="50" customFormat="1" x14ac:dyDescent="0.2">
      <c r="A31" s="180">
        <v>2</v>
      </c>
      <c r="B31" s="199">
        <f t="shared" ref="B31" si="15">ROUND(B11*0.8,)</f>
        <v>19360</v>
      </c>
      <c r="C31" s="199">
        <f t="shared" ref="C31:BN31" si="16">ROUND(C11*0.8,)</f>
        <v>16480</v>
      </c>
      <c r="D31" s="199">
        <f t="shared" si="16"/>
        <v>15680</v>
      </c>
      <c r="E31" s="199">
        <f t="shared" si="16"/>
        <v>15680</v>
      </c>
      <c r="F31" s="199">
        <f t="shared" si="16"/>
        <v>19360</v>
      </c>
      <c r="G31" s="199">
        <f t="shared" si="16"/>
        <v>19360</v>
      </c>
      <c r="H31" s="199">
        <f t="shared" si="16"/>
        <v>17840</v>
      </c>
      <c r="I31" s="199">
        <f t="shared" si="16"/>
        <v>19360</v>
      </c>
      <c r="J31" s="199">
        <f t="shared" si="16"/>
        <v>17840</v>
      </c>
      <c r="K31" s="199">
        <f t="shared" si="16"/>
        <v>17840</v>
      </c>
      <c r="L31" s="199">
        <f t="shared" si="16"/>
        <v>16480</v>
      </c>
      <c r="M31" s="199">
        <f t="shared" si="16"/>
        <v>17840</v>
      </c>
      <c r="N31" s="199">
        <f t="shared" si="16"/>
        <v>17840</v>
      </c>
      <c r="O31" s="199">
        <f t="shared" si="16"/>
        <v>16480</v>
      </c>
      <c r="P31" s="199">
        <f t="shared" si="16"/>
        <v>16480</v>
      </c>
      <c r="Q31" s="199">
        <f t="shared" si="16"/>
        <v>15680</v>
      </c>
      <c r="R31" s="199">
        <f t="shared" si="16"/>
        <v>16480</v>
      </c>
      <c r="S31" s="199">
        <f t="shared" si="16"/>
        <v>20720</v>
      </c>
      <c r="T31" s="199">
        <f t="shared" si="16"/>
        <v>20720</v>
      </c>
      <c r="U31" s="199">
        <f t="shared" si="16"/>
        <v>16480</v>
      </c>
      <c r="V31" s="199">
        <f t="shared" si="16"/>
        <v>15680</v>
      </c>
      <c r="W31" s="199">
        <f t="shared" si="16"/>
        <v>17840</v>
      </c>
      <c r="X31" s="199">
        <f t="shared" si="16"/>
        <v>16480</v>
      </c>
      <c r="Y31" s="199">
        <f t="shared" si="16"/>
        <v>17840</v>
      </c>
      <c r="Z31" s="199">
        <f t="shared" si="16"/>
        <v>16480</v>
      </c>
      <c r="AA31" s="199">
        <f t="shared" si="16"/>
        <v>19360</v>
      </c>
      <c r="AB31" s="199">
        <f t="shared" si="16"/>
        <v>19360</v>
      </c>
      <c r="AC31" s="199">
        <f t="shared" si="16"/>
        <v>20720</v>
      </c>
      <c r="AD31" s="199">
        <f t="shared" si="16"/>
        <v>17840</v>
      </c>
      <c r="AE31" s="199">
        <f t="shared" si="16"/>
        <v>17840</v>
      </c>
      <c r="AF31" s="199">
        <f t="shared" si="16"/>
        <v>17840</v>
      </c>
      <c r="AG31" s="199">
        <f t="shared" si="16"/>
        <v>16480</v>
      </c>
      <c r="AH31" s="199">
        <f t="shared" si="16"/>
        <v>15680</v>
      </c>
      <c r="AI31" s="199">
        <f t="shared" si="16"/>
        <v>14720</v>
      </c>
      <c r="AJ31" s="199">
        <f t="shared" si="16"/>
        <v>14720</v>
      </c>
      <c r="AK31" s="199">
        <f t="shared" si="16"/>
        <v>13760</v>
      </c>
      <c r="AL31" s="199">
        <f t="shared" si="16"/>
        <v>12800</v>
      </c>
      <c r="AM31" s="199">
        <f t="shared" si="16"/>
        <v>13760</v>
      </c>
      <c r="AN31" s="199">
        <f t="shared" si="16"/>
        <v>13760</v>
      </c>
      <c r="AO31" s="199">
        <f t="shared" si="16"/>
        <v>12800</v>
      </c>
      <c r="AP31" s="199">
        <f t="shared" si="16"/>
        <v>15680</v>
      </c>
      <c r="AQ31" s="199">
        <f t="shared" si="16"/>
        <v>15680</v>
      </c>
      <c r="AR31" s="199">
        <f t="shared" si="16"/>
        <v>14720</v>
      </c>
      <c r="AS31" s="199">
        <f t="shared" si="16"/>
        <v>12800</v>
      </c>
      <c r="AT31" s="199">
        <f t="shared" si="16"/>
        <v>10400</v>
      </c>
      <c r="AU31" s="199">
        <f t="shared" si="16"/>
        <v>11360</v>
      </c>
      <c r="AV31" s="199">
        <f t="shared" si="16"/>
        <v>10400</v>
      </c>
      <c r="AW31" s="199">
        <f t="shared" si="16"/>
        <v>10400</v>
      </c>
      <c r="AX31" s="199">
        <f t="shared" si="16"/>
        <v>10400</v>
      </c>
      <c r="AY31" s="199">
        <f t="shared" si="16"/>
        <v>9840</v>
      </c>
      <c r="AZ31" s="199">
        <f t="shared" si="16"/>
        <v>10400</v>
      </c>
      <c r="BA31" s="199">
        <f t="shared" si="16"/>
        <v>9840</v>
      </c>
      <c r="BB31" s="199">
        <f t="shared" si="16"/>
        <v>10400</v>
      </c>
      <c r="BC31" s="199">
        <f t="shared" si="16"/>
        <v>9840</v>
      </c>
      <c r="BD31" s="199">
        <f t="shared" si="16"/>
        <v>9280</v>
      </c>
      <c r="BE31" s="199">
        <f t="shared" si="16"/>
        <v>9840</v>
      </c>
      <c r="BF31" s="199">
        <f t="shared" si="16"/>
        <v>9280</v>
      </c>
      <c r="BG31" s="199">
        <f t="shared" si="16"/>
        <v>9840</v>
      </c>
      <c r="BH31" s="199">
        <f t="shared" si="16"/>
        <v>9280</v>
      </c>
      <c r="BI31" s="199">
        <f t="shared" si="16"/>
        <v>9840</v>
      </c>
      <c r="BJ31" s="199">
        <f t="shared" si="16"/>
        <v>9280</v>
      </c>
      <c r="BK31" s="199">
        <f t="shared" si="16"/>
        <v>9840</v>
      </c>
      <c r="BL31" s="199">
        <f t="shared" si="16"/>
        <v>9280</v>
      </c>
      <c r="BM31" s="199">
        <f t="shared" si="16"/>
        <v>9840</v>
      </c>
      <c r="BN31" s="199">
        <f t="shared" si="16"/>
        <v>10560</v>
      </c>
      <c r="BO31" s="199">
        <f t="shared" ref="BO31:BR31" si="17">ROUND(BO11*0.8,)</f>
        <v>9840</v>
      </c>
      <c r="BP31" s="199">
        <f t="shared" si="17"/>
        <v>10960</v>
      </c>
      <c r="BQ31" s="199">
        <f t="shared" si="17"/>
        <v>12240</v>
      </c>
      <c r="BR31" s="199">
        <f t="shared" si="17"/>
        <v>10960</v>
      </c>
    </row>
    <row r="32" spans="1:70" s="50" customFormat="1" x14ac:dyDescent="0.2">
      <c r="A32" s="42" t="s">
        <v>84</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1:70" s="50" customFormat="1" x14ac:dyDescent="0.2">
      <c r="A33" s="88">
        <f>A27</f>
        <v>1</v>
      </c>
      <c r="B33" s="199">
        <f t="shared" ref="B33" si="18">ROUND(B13*0.8,)</f>
        <v>18800</v>
      </c>
      <c r="C33" s="199">
        <f t="shared" ref="C33:BN33" si="19">ROUND(C13*0.8,)</f>
        <v>15920</v>
      </c>
      <c r="D33" s="199">
        <f t="shared" si="19"/>
        <v>15120</v>
      </c>
      <c r="E33" s="199">
        <f t="shared" si="19"/>
        <v>15120</v>
      </c>
      <c r="F33" s="199">
        <f t="shared" si="19"/>
        <v>18800</v>
      </c>
      <c r="G33" s="199">
        <f t="shared" si="19"/>
        <v>18800</v>
      </c>
      <c r="H33" s="199">
        <f t="shared" si="19"/>
        <v>17280</v>
      </c>
      <c r="I33" s="199">
        <f t="shared" si="19"/>
        <v>18800</v>
      </c>
      <c r="J33" s="199">
        <f t="shared" si="19"/>
        <v>17280</v>
      </c>
      <c r="K33" s="199">
        <f t="shared" si="19"/>
        <v>17280</v>
      </c>
      <c r="L33" s="199">
        <f t="shared" si="19"/>
        <v>15920</v>
      </c>
      <c r="M33" s="199">
        <f t="shared" si="19"/>
        <v>17280</v>
      </c>
      <c r="N33" s="199">
        <f t="shared" si="19"/>
        <v>17280</v>
      </c>
      <c r="O33" s="199">
        <f t="shared" si="19"/>
        <v>15920</v>
      </c>
      <c r="P33" s="199">
        <f t="shared" si="19"/>
        <v>15920</v>
      </c>
      <c r="Q33" s="199">
        <f t="shared" si="19"/>
        <v>15120</v>
      </c>
      <c r="R33" s="199">
        <f t="shared" si="19"/>
        <v>15920</v>
      </c>
      <c r="S33" s="199">
        <f t="shared" si="19"/>
        <v>20160</v>
      </c>
      <c r="T33" s="199">
        <f t="shared" si="19"/>
        <v>20160</v>
      </c>
      <c r="U33" s="199">
        <f t="shared" si="19"/>
        <v>15920</v>
      </c>
      <c r="V33" s="199">
        <f t="shared" si="19"/>
        <v>15120</v>
      </c>
      <c r="W33" s="199">
        <f t="shared" si="19"/>
        <v>17280</v>
      </c>
      <c r="X33" s="199">
        <f t="shared" si="19"/>
        <v>15920</v>
      </c>
      <c r="Y33" s="199">
        <f t="shared" si="19"/>
        <v>17280</v>
      </c>
      <c r="Z33" s="199">
        <f t="shared" si="19"/>
        <v>15920</v>
      </c>
      <c r="AA33" s="199">
        <f t="shared" si="19"/>
        <v>18800</v>
      </c>
      <c r="AB33" s="199">
        <f t="shared" si="19"/>
        <v>18800</v>
      </c>
      <c r="AC33" s="199">
        <f t="shared" si="19"/>
        <v>20160</v>
      </c>
      <c r="AD33" s="199">
        <f t="shared" si="19"/>
        <v>17280</v>
      </c>
      <c r="AE33" s="199">
        <f t="shared" si="19"/>
        <v>17280</v>
      </c>
      <c r="AF33" s="199">
        <f t="shared" si="19"/>
        <v>17280</v>
      </c>
      <c r="AG33" s="199">
        <f t="shared" si="19"/>
        <v>15920</v>
      </c>
      <c r="AH33" s="199">
        <f t="shared" si="19"/>
        <v>15120</v>
      </c>
      <c r="AI33" s="199">
        <f t="shared" si="19"/>
        <v>14160</v>
      </c>
      <c r="AJ33" s="199">
        <f t="shared" si="19"/>
        <v>14160</v>
      </c>
      <c r="AK33" s="199">
        <f t="shared" si="19"/>
        <v>13200</v>
      </c>
      <c r="AL33" s="199">
        <f t="shared" si="19"/>
        <v>12240</v>
      </c>
      <c r="AM33" s="199">
        <f t="shared" si="19"/>
        <v>13200</v>
      </c>
      <c r="AN33" s="199">
        <f t="shared" si="19"/>
        <v>13200</v>
      </c>
      <c r="AO33" s="199">
        <f t="shared" si="19"/>
        <v>12240</v>
      </c>
      <c r="AP33" s="199">
        <f t="shared" si="19"/>
        <v>15120</v>
      </c>
      <c r="AQ33" s="199">
        <f t="shared" si="19"/>
        <v>15120</v>
      </c>
      <c r="AR33" s="199">
        <f t="shared" si="19"/>
        <v>14160</v>
      </c>
      <c r="AS33" s="199">
        <f t="shared" si="19"/>
        <v>12240</v>
      </c>
      <c r="AT33" s="199">
        <f t="shared" si="19"/>
        <v>9840</v>
      </c>
      <c r="AU33" s="199">
        <f t="shared" si="19"/>
        <v>10800</v>
      </c>
      <c r="AV33" s="199">
        <f t="shared" si="19"/>
        <v>9840</v>
      </c>
      <c r="AW33" s="199">
        <f t="shared" si="19"/>
        <v>9840</v>
      </c>
      <c r="AX33" s="199">
        <f t="shared" si="19"/>
        <v>9840</v>
      </c>
      <c r="AY33" s="199">
        <f t="shared" si="19"/>
        <v>9280</v>
      </c>
      <c r="AZ33" s="199">
        <f t="shared" si="19"/>
        <v>9840</v>
      </c>
      <c r="BA33" s="199">
        <f t="shared" si="19"/>
        <v>9280</v>
      </c>
      <c r="BB33" s="199">
        <f t="shared" si="19"/>
        <v>9840</v>
      </c>
      <c r="BC33" s="199">
        <f t="shared" si="19"/>
        <v>9280</v>
      </c>
      <c r="BD33" s="199">
        <f t="shared" si="19"/>
        <v>8720</v>
      </c>
      <c r="BE33" s="199">
        <f t="shared" si="19"/>
        <v>9280</v>
      </c>
      <c r="BF33" s="199">
        <f t="shared" si="19"/>
        <v>8720</v>
      </c>
      <c r="BG33" s="199">
        <f t="shared" si="19"/>
        <v>9280</v>
      </c>
      <c r="BH33" s="199">
        <f t="shared" si="19"/>
        <v>8720</v>
      </c>
      <c r="BI33" s="199">
        <f t="shared" si="19"/>
        <v>9280</v>
      </c>
      <c r="BJ33" s="199">
        <f t="shared" si="19"/>
        <v>8720</v>
      </c>
      <c r="BK33" s="199">
        <f t="shared" si="19"/>
        <v>9280</v>
      </c>
      <c r="BL33" s="199">
        <f t="shared" si="19"/>
        <v>8720</v>
      </c>
      <c r="BM33" s="199">
        <f t="shared" si="19"/>
        <v>9280</v>
      </c>
      <c r="BN33" s="199">
        <f t="shared" si="19"/>
        <v>10000</v>
      </c>
      <c r="BO33" s="199">
        <f t="shared" ref="BO33:BR33" si="20">ROUND(BO13*0.8,)</f>
        <v>9280</v>
      </c>
      <c r="BP33" s="199">
        <f t="shared" si="20"/>
        <v>10400</v>
      </c>
      <c r="BQ33" s="199">
        <f t="shared" si="20"/>
        <v>11680</v>
      </c>
      <c r="BR33" s="199">
        <f t="shared" si="20"/>
        <v>10400</v>
      </c>
    </row>
    <row r="34" spans="1:70" s="50" customFormat="1" x14ac:dyDescent="0.2">
      <c r="A34" s="88">
        <f>A28</f>
        <v>2</v>
      </c>
      <c r="B34" s="199">
        <f t="shared" ref="B34" si="21">ROUND(B14*0.8,)</f>
        <v>20160</v>
      </c>
      <c r="C34" s="199">
        <f t="shared" ref="C34:BN34" si="22">ROUND(C14*0.8,)</f>
        <v>17280</v>
      </c>
      <c r="D34" s="199">
        <f t="shared" si="22"/>
        <v>16480</v>
      </c>
      <c r="E34" s="199">
        <f t="shared" si="22"/>
        <v>16480</v>
      </c>
      <c r="F34" s="199">
        <f t="shared" si="22"/>
        <v>20160</v>
      </c>
      <c r="G34" s="199">
        <f t="shared" si="22"/>
        <v>20160</v>
      </c>
      <c r="H34" s="199">
        <f t="shared" si="22"/>
        <v>18640</v>
      </c>
      <c r="I34" s="199">
        <f t="shared" si="22"/>
        <v>20160</v>
      </c>
      <c r="J34" s="199">
        <f t="shared" si="22"/>
        <v>18640</v>
      </c>
      <c r="K34" s="199">
        <f t="shared" si="22"/>
        <v>18640</v>
      </c>
      <c r="L34" s="199">
        <f t="shared" si="22"/>
        <v>17280</v>
      </c>
      <c r="M34" s="199">
        <f t="shared" si="22"/>
        <v>18640</v>
      </c>
      <c r="N34" s="199">
        <f t="shared" si="22"/>
        <v>18640</v>
      </c>
      <c r="O34" s="199">
        <f t="shared" si="22"/>
        <v>17280</v>
      </c>
      <c r="P34" s="199">
        <f t="shared" si="22"/>
        <v>17280</v>
      </c>
      <c r="Q34" s="199">
        <f t="shared" si="22"/>
        <v>16480</v>
      </c>
      <c r="R34" s="199">
        <f t="shared" si="22"/>
        <v>17280</v>
      </c>
      <c r="S34" s="199">
        <f t="shared" si="22"/>
        <v>21520</v>
      </c>
      <c r="T34" s="199">
        <f t="shared" si="22"/>
        <v>21520</v>
      </c>
      <c r="U34" s="199">
        <f t="shared" si="22"/>
        <v>17280</v>
      </c>
      <c r="V34" s="199">
        <f t="shared" si="22"/>
        <v>16480</v>
      </c>
      <c r="W34" s="199">
        <f t="shared" si="22"/>
        <v>18640</v>
      </c>
      <c r="X34" s="199">
        <f t="shared" si="22"/>
        <v>17280</v>
      </c>
      <c r="Y34" s="199">
        <f t="shared" si="22"/>
        <v>18640</v>
      </c>
      <c r="Z34" s="199">
        <f t="shared" si="22"/>
        <v>17280</v>
      </c>
      <c r="AA34" s="199">
        <f t="shared" si="22"/>
        <v>20160</v>
      </c>
      <c r="AB34" s="199">
        <f t="shared" si="22"/>
        <v>20160</v>
      </c>
      <c r="AC34" s="199">
        <f t="shared" si="22"/>
        <v>21520</v>
      </c>
      <c r="AD34" s="199">
        <f t="shared" si="22"/>
        <v>18640</v>
      </c>
      <c r="AE34" s="199">
        <f t="shared" si="22"/>
        <v>18640</v>
      </c>
      <c r="AF34" s="199">
        <f t="shared" si="22"/>
        <v>18640</v>
      </c>
      <c r="AG34" s="199">
        <f t="shared" si="22"/>
        <v>17280</v>
      </c>
      <c r="AH34" s="199">
        <f t="shared" si="22"/>
        <v>16480</v>
      </c>
      <c r="AI34" s="199">
        <f t="shared" si="22"/>
        <v>15520</v>
      </c>
      <c r="AJ34" s="199">
        <f t="shared" si="22"/>
        <v>15520</v>
      </c>
      <c r="AK34" s="199">
        <f t="shared" si="22"/>
        <v>14560</v>
      </c>
      <c r="AL34" s="199">
        <f t="shared" si="22"/>
        <v>13600</v>
      </c>
      <c r="AM34" s="199">
        <f t="shared" si="22"/>
        <v>14560</v>
      </c>
      <c r="AN34" s="199">
        <f t="shared" si="22"/>
        <v>14560</v>
      </c>
      <c r="AO34" s="199">
        <f t="shared" si="22"/>
        <v>13600</v>
      </c>
      <c r="AP34" s="199">
        <f t="shared" si="22"/>
        <v>16480</v>
      </c>
      <c r="AQ34" s="199">
        <f t="shared" si="22"/>
        <v>16480</v>
      </c>
      <c r="AR34" s="199">
        <f t="shared" si="22"/>
        <v>15520</v>
      </c>
      <c r="AS34" s="199">
        <f t="shared" si="22"/>
        <v>13600</v>
      </c>
      <c r="AT34" s="199">
        <f t="shared" si="22"/>
        <v>11200</v>
      </c>
      <c r="AU34" s="199">
        <f t="shared" si="22"/>
        <v>12160</v>
      </c>
      <c r="AV34" s="199">
        <f t="shared" si="22"/>
        <v>11200</v>
      </c>
      <c r="AW34" s="199">
        <f t="shared" si="22"/>
        <v>11200</v>
      </c>
      <c r="AX34" s="199">
        <f t="shared" si="22"/>
        <v>11200</v>
      </c>
      <c r="AY34" s="199">
        <f t="shared" si="22"/>
        <v>10640</v>
      </c>
      <c r="AZ34" s="199">
        <f t="shared" si="22"/>
        <v>11200</v>
      </c>
      <c r="BA34" s="199">
        <f t="shared" si="22"/>
        <v>10640</v>
      </c>
      <c r="BB34" s="199">
        <f t="shared" si="22"/>
        <v>11200</v>
      </c>
      <c r="BC34" s="199">
        <f t="shared" si="22"/>
        <v>10640</v>
      </c>
      <c r="BD34" s="199">
        <f t="shared" si="22"/>
        <v>10080</v>
      </c>
      <c r="BE34" s="199">
        <f t="shared" si="22"/>
        <v>10640</v>
      </c>
      <c r="BF34" s="199">
        <f t="shared" si="22"/>
        <v>10080</v>
      </c>
      <c r="BG34" s="199">
        <f t="shared" si="22"/>
        <v>10640</v>
      </c>
      <c r="BH34" s="199">
        <f t="shared" si="22"/>
        <v>10080</v>
      </c>
      <c r="BI34" s="199">
        <f t="shared" si="22"/>
        <v>10640</v>
      </c>
      <c r="BJ34" s="199">
        <f t="shared" si="22"/>
        <v>10080</v>
      </c>
      <c r="BK34" s="199">
        <f t="shared" si="22"/>
        <v>10640</v>
      </c>
      <c r="BL34" s="199">
        <f t="shared" si="22"/>
        <v>10080</v>
      </c>
      <c r="BM34" s="199">
        <f t="shared" si="22"/>
        <v>10640</v>
      </c>
      <c r="BN34" s="199">
        <f t="shared" si="22"/>
        <v>11360</v>
      </c>
      <c r="BO34" s="199">
        <f t="shared" ref="BO34:BR34" si="23">ROUND(BO14*0.8,)</f>
        <v>10640</v>
      </c>
      <c r="BP34" s="199">
        <f t="shared" si="23"/>
        <v>11760</v>
      </c>
      <c r="BQ34" s="199">
        <f t="shared" si="23"/>
        <v>13040</v>
      </c>
      <c r="BR34" s="199">
        <f t="shared" si="23"/>
        <v>11760</v>
      </c>
    </row>
    <row r="35" spans="1:70" s="50" customFormat="1" x14ac:dyDescent="0.2">
      <c r="A35" s="42" t="s">
        <v>85</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row>
    <row r="36" spans="1:70" s="50" customFormat="1" x14ac:dyDescent="0.2">
      <c r="A36" s="88">
        <f>A27</f>
        <v>1</v>
      </c>
      <c r="B36" s="199">
        <f t="shared" ref="B36" si="24">ROUND(B16*0.8,)</f>
        <v>20160</v>
      </c>
      <c r="C36" s="199">
        <f t="shared" ref="C36:BN36" si="25">ROUND(C16*0.8,)</f>
        <v>17280</v>
      </c>
      <c r="D36" s="199">
        <f t="shared" si="25"/>
        <v>16480</v>
      </c>
      <c r="E36" s="199">
        <f t="shared" si="25"/>
        <v>16480</v>
      </c>
      <c r="F36" s="199">
        <f t="shared" si="25"/>
        <v>20160</v>
      </c>
      <c r="G36" s="199">
        <f t="shared" si="25"/>
        <v>20160</v>
      </c>
      <c r="H36" s="199">
        <f t="shared" si="25"/>
        <v>18640</v>
      </c>
      <c r="I36" s="199">
        <f t="shared" si="25"/>
        <v>20160</v>
      </c>
      <c r="J36" s="199">
        <f t="shared" si="25"/>
        <v>18640</v>
      </c>
      <c r="K36" s="199">
        <f t="shared" si="25"/>
        <v>18640</v>
      </c>
      <c r="L36" s="199">
        <f t="shared" si="25"/>
        <v>17280</v>
      </c>
      <c r="M36" s="199">
        <f t="shared" si="25"/>
        <v>18640</v>
      </c>
      <c r="N36" s="199">
        <f t="shared" si="25"/>
        <v>18640</v>
      </c>
      <c r="O36" s="199">
        <f t="shared" si="25"/>
        <v>17280</v>
      </c>
      <c r="P36" s="199">
        <f t="shared" si="25"/>
        <v>17280</v>
      </c>
      <c r="Q36" s="199">
        <f t="shared" si="25"/>
        <v>16480</v>
      </c>
      <c r="R36" s="199">
        <f t="shared" si="25"/>
        <v>17280</v>
      </c>
      <c r="S36" s="199">
        <f t="shared" si="25"/>
        <v>21520</v>
      </c>
      <c r="T36" s="199">
        <f t="shared" si="25"/>
        <v>21520</v>
      </c>
      <c r="U36" s="199">
        <f t="shared" si="25"/>
        <v>17280</v>
      </c>
      <c r="V36" s="199">
        <f t="shared" si="25"/>
        <v>16480</v>
      </c>
      <c r="W36" s="199">
        <f t="shared" si="25"/>
        <v>18640</v>
      </c>
      <c r="X36" s="199">
        <f t="shared" si="25"/>
        <v>17280</v>
      </c>
      <c r="Y36" s="199">
        <f t="shared" si="25"/>
        <v>18640</v>
      </c>
      <c r="Z36" s="199">
        <f t="shared" si="25"/>
        <v>17280</v>
      </c>
      <c r="AA36" s="199">
        <f t="shared" si="25"/>
        <v>20160</v>
      </c>
      <c r="AB36" s="199">
        <f t="shared" si="25"/>
        <v>20160</v>
      </c>
      <c r="AC36" s="199">
        <f t="shared" si="25"/>
        <v>21520</v>
      </c>
      <c r="AD36" s="199">
        <f t="shared" si="25"/>
        <v>18640</v>
      </c>
      <c r="AE36" s="199">
        <f t="shared" si="25"/>
        <v>18640</v>
      </c>
      <c r="AF36" s="199">
        <f t="shared" si="25"/>
        <v>18640</v>
      </c>
      <c r="AG36" s="199">
        <f t="shared" si="25"/>
        <v>17280</v>
      </c>
      <c r="AH36" s="199">
        <f t="shared" si="25"/>
        <v>16480</v>
      </c>
      <c r="AI36" s="199">
        <f t="shared" si="25"/>
        <v>15520</v>
      </c>
      <c r="AJ36" s="199">
        <f t="shared" si="25"/>
        <v>15520</v>
      </c>
      <c r="AK36" s="199">
        <f t="shared" si="25"/>
        <v>14560</v>
      </c>
      <c r="AL36" s="199">
        <f t="shared" si="25"/>
        <v>13600</v>
      </c>
      <c r="AM36" s="199">
        <f t="shared" si="25"/>
        <v>14560</v>
      </c>
      <c r="AN36" s="199">
        <f t="shared" si="25"/>
        <v>14560</v>
      </c>
      <c r="AO36" s="199">
        <f t="shared" si="25"/>
        <v>13600</v>
      </c>
      <c r="AP36" s="199">
        <f t="shared" si="25"/>
        <v>16480</v>
      </c>
      <c r="AQ36" s="199">
        <f t="shared" si="25"/>
        <v>16480</v>
      </c>
      <c r="AR36" s="199">
        <f t="shared" si="25"/>
        <v>15520</v>
      </c>
      <c r="AS36" s="199">
        <f t="shared" si="25"/>
        <v>13600</v>
      </c>
      <c r="AT36" s="199">
        <f t="shared" si="25"/>
        <v>11200</v>
      </c>
      <c r="AU36" s="199">
        <f t="shared" si="25"/>
        <v>12160</v>
      </c>
      <c r="AV36" s="199">
        <f t="shared" si="25"/>
        <v>11200</v>
      </c>
      <c r="AW36" s="199">
        <f t="shared" si="25"/>
        <v>11200</v>
      </c>
      <c r="AX36" s="199">
        <f t="shared" si="25"/>
        <v>11200</v>
      </c>
      <c r="AY36" s="199">
        <f t="shared" si="25"/>
        <v>10640</v>
      </c>
      <c r="AZ36" s="199">
        <f t="shared" si="25"/>
        <v>11200</v>
      </c>
      <c r="BA36" s="199">
        <f t="shared" si="25"/>
        <v>10640</v>
      </c>
      <c r="BB36" s="199">
        <f t="shared" si="25"/>
        <v>11200</v>
      </c>
      <c r="BC36" s="199">
        <f t="shared" si="25"/>
        <v>10640</v>
      </c>
      <c r="BD36" s="199">
        <f t="shared" si="25"/>
        <v>10080</v>
      </c>
      <c r="BE36" s="199">
        <f t="shared" si="25"/>
        <v>10640</v>
      </c>
      <c r="BF36" s="199">
        <f t="shared" si="25"/>
        <v>10080</v>
      </c>
      <c r="BG36" s="199">
        <f t="shared" si="25"/>
        <v>10640</v>
      </c>
      <c r="BH36" s="199">
        <f t="shared" si="25"/>
        <v>10080</v>
      </c>
      <c r="BI36" s="199">
        <f t="shared" si="25"/>
        <v>10640</v>
      </c>
      <c r="BJ36" s="199">
        <f t="shared" si="25"/>
        <v>10080</v>
      </c>
      <c r="BK36" s="199">
        <f t="shared" si="25"/>
        <v>10640</v>
      </c>
      <c r="BL36" s="199">
        <f t="shared" si="25"/>
        <v>10080</v>
      </c>
      <c r="BM36" s="199">
        <f t="shared" si="25"/>
        <v>10640</v>
      </c>
      <c r="BN36" s="199">
        <f t="shared" si="25"/>
        <v>11360</v>
      </c>
      <c r="BO36" s="199">
        <f t="shared" ref="BO36:BR36" si="26">ROUND(BO16*0.8,)</f>
        <v>10640</v>
      </c>
      <c r="BP36" s="199">
        <f t="shared" si="26"/>
        <v>11760</v>
      </c>
      <c r="BQ36" s="199">
        <f t="shared" si="26"/>
        <v>13040</v>
      </c>
      <c r="BR36" s="199">
        <f t="shared" si="26"/>
        <v>11760</v>
      </c>
    </row>
    <row r="37" spans="1:70" s="50" customFormat="1" x14ac:dyDescent="0.2">
      <c r="A37" s="88">
        <f>A28</f>
        <v>2</v>
      </c>
      <c r="B37" s="199">
        <f t="shared" ref="B37" si="27">ROUND(B17*0.8,)</f>
        <v>21520</v>
      </c>
      <c r="C37" s="199">
        <f t="shared" ref="C37:BN37" si="28">ROUND(C17*0.8,)</f>
        <v>18640</v>
      </c>
      <c r="D37" s="199">
        <f t="shared" si="28"/>
        <v>17840</v>
      </c>
      <c r="E37" s="199">
        <f t="shared" si="28"/>
        <v>17840</v>
      </c>
      <c r="F37" s="199">
        <f t="shared" si="28"/>
        <v>21520</v>
      </c>
      <c r="G37" s="199">
        <f t="shared" si="28"/>
        <v>21520</v>
      </c>
      <c r="H37" s="199">
        <f t="shared" si="28"/>
        <v>20000</v>
      </c>
      <c r="I37" s="199">
        <f t="shared" si="28"/>
        <v>21520</v>
      </c>
      <c r="J37" s="199">
        <f t="shared" si="28"/>
        <v>20000</v>
      </c>
      <c r="K37" s="199">
        <f t="shared" si="28"/>
        <v>20000</v>
      </c>
      <c r="L37" s="199">
        <f t="shared" si="28"/>
        <v>18640</v>
      </c>
      <c r="M37" s="199">
        <f t="shared" si="28"/>
        <v>20000</v>
      </c>
      <c r="N37" s="199">
        <f t="shared" si="28"/>
        <v>20000</v>
      </c>
      <c r="O37" s="199">
        <f t="shared" si="28"/>
        <v>18640</v>
      </c>
      <c r="P37" s="199">
        <f t="shared" si="28"/>
        <v>18640</v>
      </c>
      <c r="Q37" s="199">
        <f t="shared" si="28"/>
        <v>17840</v>
      </c>
      <c r="R37" s="199">
        <f t="shared" si="28"/>
        <v>18640</v>
      </c>
      <c r="S37" s="199">
        <f t="shared" si="28"/>
        <v>22880</v>
      </c>
      <c r="T37" s="199">
        <f t="shared" si="28"/>
        <v>22880</v>
      </c>
      <c r="U37" s="199">
        <f t="shared" si="28"/>
        <v>18640</v>
      </c>
      <c r="V37" s="199">
        <f t="shared" si="28"/>
        <v>17840</v>
      </c>
      <c r="W37" s="199">
        <f t="shared" si="28"/>
        <v>20000</v>
      </c>
      <c r="X37" s="199">
        <f t="shared" si="28"/>
        <v>18640</v>
      </c>
      <c r="Y37" s="199">
        <f t="shared" si="28"/>
        <v>20000</v>
      </c>
      <c r="Z37" s="199">
        <f t="shared" si="28"/>
        <v>18640</v>
      </c>
      <c r="AA37" s="199">
        <f t="shared" si="28"/>
        <v>21520</v>
      </c>
      <c r="AB37" s="199">
        <f t="shared" si="28"/>
        <v>21520</v>
      </c>
      <c r="AC37" s="199">
        <f t="shared" si="28"/>
        <v>22880</v>
      </c>
      <c r="AD37" s="199">
        <f t="shared" si="28"/>
        <v>20000</v>
      </c>
      <c r="AE37" s="199">
        <f t="shared" si="28"/>
        <v>20000</v>
      </c>
      <c r="AF37" s="199">
        <f t="shared" si="28"/>
        <v>20000</v>
      </c>
      <c r="AG37" s="199">
        <f t="shared" si="28"/>
        <v>18640</v>
      </c>
      <c r="AH37" s="199">
        <f t="shared" si="28"/>
        <v>17840</v>
      </c>
      <c r="AI37" s="199">
        <f t="shared" si="28"/>
        <v>16880</v>
      </c>
      <c r="AJ37" s="199">
        <f t="shared" si="28"/>
        <v>16880</v>
      </c>
      <c r="AK37" s="199">
        <f t="shared" si="28"/>
        <v>15920</v>
      </c>
      <c r="AL37" s="199">
        <f t="shared" si="28"/>
        <v>14960</v>
      </c>
      <c r="AM37" s="199">
        <f t="shared" si="28"/>
        <v>15920</v>
      </c>
      <c r="AN37" s="199">
        <f t="shared" si="28"/>
        <v>15920</v>
      </c>
      <c r="AO37" s="199">
        <f t="shared" si="28"/>
        <v>14960</v>
      </c>
      <c r="AP37" s="199">
        <f t="shared" si="28"/>
        <v>17840</v>
      </c>
      <c r="AQ37" s="199">
        <f t="shared" si="28"/>
        <v>17840</v>
      </c>
      <c r="AR37" s="199">
        <f t="shared" si="28"/>
        <v>16880</v>
      </c>
      <c r="AS37" s="199">
        <f t="shared" si="28"/>
        <v>14960</v>
      </c>
      <c r="AT37" s="199">
        <f t="shared" si="28"/>
        <v>12560</v>
      </c>
      <c r="AU37" s="199">
        <f t="shared" si="28"/>
        <v>13520</v>
      </c>
      <c r="AV37" s="199">
        <f t="shared" si="28"/>
        <v>12560</v>
      </c>
      <c r="AW37" s="199">
        <f t="shared" si="28"/>
        <v>12560</v>
      </c>
      <c r="AX37" s="199">
        <f t="shared" si="28"/>
        <v>12560</v>
      </c>
      <c r="AY37" s="199">
        <f t="shared" si="28"/>
        <v>12000</v>
      </c>
      <c r="AZ37" s="199">
        <f t="shared" si="28"/>
        <v>12560</v>
      </c>
      <c r="BA37" s="199">
        <f t="shared" si="28"/>
        <v>12000</v>
      </c>
      <c r="BB37" s="199">
        <f t="shared" si="28"/>
        <v>12560</v>
      </c>
      <c r="BC37" s="199">
        <f t="shared" si="28"/>
        <v>12000</v>
      </c>
      <c r="BD37" s="199">
        <f t="shared" si="28"/>
        <v>11440</v>
      </c>
      <c r="BE37" s="199">
        <f t="shared" si="28"/>
        <v>12000</v>
      </c>
      <c r="BF37" s="199">
        <f t="shared" si="28"/>
        <v>11440</v>
      </c>
      <c r="BG37" s="199">
        <f t="shared" si="28"/>
        <v>12000</v>
      </c>
      <c r="BH37" s="199">
        <f t="shared" si="28"/>
        <v>11440</v>
      </c>
      <c r="BI37" s="199">
        <f t="shared" si="28"/>
        <v>12000</v>
      </c>
      <c r="BJ37" s="199">
        <f t="shared" si="28"/>
        <v>11440</v>
      </c>
      <c r="BK37" s="199">
        <f t="shared" si="28"/>
        <v>12000</v>
      </c>
      <c r="BL37" s="199">
        <f t="shared" si="28"/>
        <v>11440</v>
      </c>
      <c r="BM37" s="199">
        <f t="shared" si="28"/>
        <v>12000</v>
      </c>
      <c r="BN37" s="199">
        <f t="shared" si="28"/>
        <v>12720</v>
      </c>
      <c r="BO37" s="199">
        <f t="shared" ref="BO37:BR37" si="29">ROUND(BO17*0.8,)</f>
        <v>12000</v>
      </c>
      <c r="BP37" s="199">
        <f t="shared" si="29"/>
        <v>13120</v>
      </c>
      <c r="BQ37" s="199">
        <f t="shared" si="29"/>
        <v>14400</v>
      </c>
      <c r="BR37" s="199">
        <f t="shared" si="29"/>
        <v>13120</v>
      </c>
    </row>
    <row r="38" spans="1:70" s="50" customFormat="1" x14ac:dyDescent="0.2">
      <c r="A38" s="42" t="s">
        <v>86</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row>
    <row r="39" spans="1:70" s="50" customFormat="1" x14ac:dyDescent="0.2">
      <c r="A39" s="88">
        <f>A27</f>
        <v>1</v>
      </c>
      <c r="B39" s="199">
        <f t="shared" ref="B39" si="30">ROUND(B19*0.8,)</f>
        <v>36400</v>
      </c>
      <c r="C39" s="199">
        <f t="shared" ref="C39:BN39" si="31">ROUND(C19*0.8,)</f>
        <v>33520</v>
      </c>
      <c r="D39" s="199">
        <f t="shared" si="31"/>
        <v>32720</v>
      </c>
      <c r="E39" s="199">
        <f t="shared" si="31"/>
        <v>32720</v>
      </c>
      <c r="F39" s="199">
        <f t="shared" si="31"/>
        <v>36400</v>
      </c>
      <c r="G39" s="199">
        <f t="shared" si="31"/>
        <v>36400</v>
      </c>
      <c r="H39" s="199">
        <f t="shared" si="31"/>
        <v>34880</v>
      </c>
      <c r="I39" s="199">
        <f t="shared" si="31"/>
        <v>36400</v>
      </c>
      <c r="J39" s="199">
        <f t="shared" si="31"/>
        <v>34880</v>
      </c>
      <c r="K39" s="199">
        <f t="shared" si="31"/>
        <v>34880</v>
      </c>
      <c r="L39" s="199">
        <f t="shared" si="31"/>
        <v>33520</v>
      </c>
      <c r="M39" s="199">
        <f t="shared" si="31"/>
        <v>34880</v>
      </c>
      <c r="N39" s="199">
        <f t="shared" si="31"/>
        <v>34880</v>
      </c>
      <c r="O39" s="199">
        <f t="shared" si="31"/>
        <v>33520</v>
      </c>
      <c r="P39" s="199">
        <f t="shared" si="31"/>
        <v>33520</v>
      </c>
      <c r="Q39" s="199">
        <f t="shared" si="31"/>
        <v>32720</v>
      </c>
      <c r="R39" s="199">
        <f t="shared" si="31"/>
        <v>33520</v>
      </c>
      <c r="S39" s="199">
        <f t="shared" si="31"/>
        <v>37760</v>
      </c>
      <c r="T39" s="199">
        <f t="shared" si="31"/>
        <v>37760</v>
      </c>
      <c r="U39" s="199">
        <f t="shared" si="31"/>
        <v>33520</v>
      </c>
      <c r="V39" s="199">
        <f t="shared" si="31"/>
        <v>32720</v>
      </c>
      <c r="W39" s="199">
        <f t="shared" si="31"/>
        <v>34880</v>
      </c>
      <c r="X39" s="199">
        <f t="shared" si="31"/>
        <v>33520</v>
      </c>
      <c r="Y39" s="199">
        <f t="shared" si="31"/>
        <v>34880</v>
      </c>
      <c r="Z39" s="199">
        <f t="shared" si="31"/>
        <v>33520</v>
      </c>
      <c r="AA39" s="199">
        <f t="shared" si="31"/>
        <v>36400</v>
      </c>
      <c r="AB39" s="199">
        <f t="shared" si="31"/>
        <v>36400</v>
      </c>
      <c r="AC39" s="199">
        <f t="shared" si="31"/>
        <v>37760</v>
      </c>
      <c r="AD39" s="199">
        <f t="shared" si="31"/>
        <v>34880</v>
      </c>
      <c r="AE39" s="199">
        <f t="shared" si="31"/>
        <v>34880</v>
      </c>
      <c r="AF39" s="199">
        <f t="shared" si="31"/>
        <v>34880</v>
      </c>
      <c r="AG39" s="199">
        <f t="shared" si="31"/>
        <v>33520</v>
      </c>
      <c r="AH39" s="199">
        <f t="shared" si="31"/>
        <v>32720</v>
      </c>
      <c r="AI39" s="199">
        <f t="shared" si="31"/>
        <v>31760</v>
      </c>
      <c r="AJ39" s="199">
        <f t="shared" si="31"/>
        <v>31760</v>
      </c>
      <c r="AK39" s="199">
        <f t="shared" si="31"/>
        <v>30800</v>
      </c>
      <c r="AL39" s="199">
        <f t="shared" si="31"/>
        <v>29840</v>
      </c>
      <c r="AM39" s="199">
        <f t="shared" si="31"/>
        <v>30800</v>
      </c>
      <c r="AN39" s="199">
        <f t="shared" si="31"/>
        <v>30800</v>
      </c>
      <c r="AO39" s="199">
        <f t="shared" si="31"/>
        <v>29840</v>
      </c>
      <c r="AP39" s="199">
        <f t="shared" si="31"/>
        <v>32720</v>
      </c>
      <c r="AQ39" s="199">
        <f t="shared" si="31"/>
        <v>32720</v>
      </c>
      <c r="AR39" s="199">
        <f t="shared" si="31"/>
        <v>31760</v>
      </c>
      <c r="AS39" s="199">
        <f t="shared" si="31"/>
        <v>29840</v>
      </c>
      <c r="AT39" s="199">
        <f t="shared" si="31"/>
        <v>24240</v>
      </c>
      <c r="AU39" s="199">
        <f t="shared" si="31"/>
        <v>25200</v>
      </c>
      <c r="AV39" s="199">
        <f t="shared" si="31"/>
        <v>24240</v>
      </c>
      <c r="AW39" s="199">
        <f t="shared" si="31"/>
        <v>24240</v>
      </c>
      <c r="AX39" s="199">
        <f t="shared" si="31"/>
        <v>24240</v>
      </c>
      <c r="AY39" s="199">
        <f t="shared" si="31"/>
        <v>23680</v>
      </c>
      <c r="AZ39" s="199">
        <f t="shared" si="31"/>
        <v>24240</v>
      </c>
      <c r="BA39" s="199">
        <f t="shared" si="31"/>
        <v>23680</v>
      </c>
      <c r="BB39" s="199">
        <f t="shared" si="31"/>
        <v>24240</v>
      </c>
      <c r="BC39" s="199">
        <f t="shared" si="31"/>
        <v>23680</v>
      </c>
      <c r="BD39" s="199">
        <f t="shared" si="31"/>
        <v>23120</v>
      </c>
      <c r="BE39" s="199">
        <f t="shared" si="31"/>
        <v>23680</v>
      </c>
      <c r="BF39" s="199">
        <f t="shared" si="31"/>
        <v>23120</v>
      </c>
      <c r="BG39" s="199">
        <f t="shared" si="31"/>
        <v>23680</v>
      </c>
      <c r="BH39" s="199">
        <f t="shared" si="31"/>
        <v>23120</v>
      </c>
      <c r="BI39" s="199">
        <f t="shared" si="31"/>
        <v>23680</v>
      </c>
      <c r="BJ39" s="199">
        <f t="shared" si="31"/>
        <v>23120</v>
      </c>
      <c r="BK39" s="199">
        <f t="shared" si="31"/>
        <v>23680</v>
      </c>
      <c r="BL39" s="199">
        <f t="shared" si="31"/>
        <v>23120</v>
      </c>
      <c r="BM39" s="199">
        <f t="shared" si="31"/>
        <v>27680</v>
      </c>
      <c r="BN39" s="199">
        <f t="shared" si="31"/>
        <v>28400</v>
      </c>
      <c r="BO39" s="199">
        <f t="shared" ref="BO39:BR39" si="32">ROUND(BO19*0.8,)</f>
        <v>27680</v>
      </c>
      <c r="BP39" s="199">
        <f t="shared" si="32"/>
        <v>28800</v>
      </c>
      <c r="BQ39" s="199">
        <f t="shared" si="32"/>
        <v>30080</v>
      </c>
      <c r="BR39" s="199">
        <f t="shared" si="32"/>
        <v>28800</v>
      </c>
    </row>
    <row r="40" spans="1:70" s="50" customFormat="1" x14ac:dyDescent="0.2">
      <c r="A40" s="88">
        <f>A28</f>
        <v>2</v>
      </c>
      <c r="B40" s="199">
        <f t="shared" ref="B40" si="33">ROUND(B20*0.8,)</f>
        <v>37760</v>
      </c>
      <c r="C40" s="199">
        <f t="shared" ref="C40:BN40" si="34">ROUND(C20*0.8,)</f>
        <v>34880</v>
      </c>
      <c r="D40" s="199">
        <f t="shared" si="34"/>
        <v>34080</v>
      </c>
      <c r="E40" s="199">
        <f t="shared" si="34"/>
        <v>34080</v>
      </c>
      <c r="F40" s="199">
        <f t="shared" si="34"/>
        <v>37760</v>
      </c>
      <c r="G40" s="199">
        <f t="shared" si="34"/>
        <v>37760</v>
      </c>
      <c r="H40" s="199">
        <f t="shared" si="34"/>
        <v>36240</v>
      </c>
      <c r="I40" s="199">
        <f t="shared" si="34"/>
        <v>37760</v>
      </c>
      <c r="J40" s="199">
        <f t="shared" si="34"/>
        <v>36240</v>
      </c>
      <c r="K40" s="199">
        <f t="shared" si="34"/>
        <v>36240</v>
      </c>
      <c r="L40" s="199">
        <f t="shared" si="34"/>
        <v>34880</v>
      </c>
      <c r="M40" s="199">
        <f t="shared" si="34"/>
        <v>36240</v>
      </c>
      <c r="N40" s="199">
        <f t="shared" si="34"/>
        <v>36240</v>
      </c>
      <c r="O40" s="199">
        <f t="shared" si="34"/>
        <v>34880</v>
      </c>
      <c r="P40" s="199">
        <f t="shared" si="34"/>
        <v>34880</v>
      </c>
      <c r="Q40" s="199">
        <f t="shared" si="34"/>
        <v>34080</v>
      </c>
      <c r="R40" s="199">
        <f t="shared" si="34"/>
        <v>34880</v>
      </c>
      <c r="S40" s="199">
        <f t="shared" si="34"/>
        <v>39120</v>
      </c>
      <c r="T40" s="199">
        <f t="shared" si="34"/>
        <v>39120</v>
      </c>
      <c r="U40" s="199">
        <f t="shared" si="34"/>
        <v>34880</v>
      </c>
      <c r="V40" s="199">
        <f t="shared" si="34"/>
        <v>34080</v>
      </c>
      <c r="W40" s="199">
        <f t="shared" si="34"/>
        <v>36240</v>
      </c>
      <c r="X40" s="199">
        <f t="shared" si="34"/>
        <v>34880</v>
      </c>
      <c r="Y40" s="199">
        <f t="shared" si="34"/>
        <v>36240</v>
      </c>
      <c r="Z40" s="199">
        <f t="shared" si="34"/>
        <v>34880</v>
      </c>
      <c r="AA40" s="199">
        <f t="shared" si="34"/>
        <v>37760</v>
      </c>
      <c r="AB40" s="199">
        <f t="shared" si="34"/>
        <v>37760</v>
      </c>
      <c r="AC40" s="199">
        <f t="shared" si="34"/>
        <v>39120</v>
      </c>
      <c r="AD40" s="199">
        <f t="shared" si="34"/>
        <v>36240</v>
      </c>
      <c r="AE40" s="199">
        <f t="shared" si="34"/>
        <v>36240</v>
      </c>
      <c r="AF40" s="199">
        <f t="shared" si="34"/>
        <v>36240</v>
      </c>
      <c r="AG40" s="199">
        <f t="shared" si="34"/>
        <v>34880</v>
      </c>
      <c r="AH40" s="199">
        <f t="shared" si="34"/>
        <v>34080</v>
      </c>
      <c r="AI40" s="199">
        <f t="shared" si="34"/>
        <v>33120</v>
      </c>
      <c r="AJ40" s="199">
        <f t="shared" si="34"/>
        <v>33120</v>
      </c>
      <c r="AK40" s="199">
        <f t="shared" si="34"/>
        <v>32160</v>
      </c>
      <c r="AL40" s="199">
        <f t="shared" si="34"/>
        <v>31200</v>
      </c>
      <c r="AM40" s="199">
        <f t="shared" si="34"/>
        <v>32160</v>
      </c>
      <c r="AN40" s="199">
        <f t="shared" si="34"/>
        <v>32160</v>
      </c>
      <c r="AO40" s="199">
        <f t="shared" si="34"/>
        <v>31200</v>
      </c>
      <c r="AP40" s="199">
        <f t="shared" si="34"/>
        <v>34080</v>
      </c>
      <c r="AQ40" s="199">
        <f t="shared" si="34"/>
        <v>34080</v>
      </c>
      <c r="AR40" s="199">
        <f t="shared" si="34"/>
        <v>33120</v>
      </c>
      <c r="AS40" s="199">
        <f t="shared" si="34"/>
        <v>31200</v>
      </c>
      <c r="AT40" s="199">
        <f t="shared" si="34"/>
        <v>25600</v>
      </c>
      <c r="AU40" s="199">
        <f t="shared" si="34"/>
        <v>26560</v>
      </c>
      <c r="AV40" s="199">
        <f t="shared" si="34"/>
        <v>25600</v>
      </c>
      <c r="AW40" s="199">
        <f t="shared" si="34"/>
        <v>25600</v>
      </c>
      <c r="AX40" s="199">
        <f t="shared" si="34"/>
        <v>25600</v>
      </c>
      <c r="AY40" s="199">
        <f t="shared" si="34"/>
        <v>25040</v>
      </c>
      <c r="AZ40" s="199">
        <f t="shared" si="34"/>
        <v>25600</v>
      </c>
      <c r="BA40" s="199">
        <f t="shared" si="34"/>
        <v>25040</v>
      </c>
      <c r="BB40" s="199">
        <f t="shared" si="34"/>
        <v>25600</v>
      </c>
      <c r="BC40" s="199">
        <f t="shared" si="34"/>
        <v>25040</v>
      </c>
      <c r="BD40" s="199">
        <f t="shared" si="34"/>
        <v>24480</v>
      </c>
      <c r="BE40" s="199">
        <f t="shared" si="34"/>
        <v>25040</v>
      </c>
      <c r="BF40" s="199">
        <f t="shared" si="34"/>
        <v>24480</v>
      </c>
      <c r="BG40" s="199">
        <f t="shared" si="34"/>
        <v>25040</v>
      </c>
      <c r="BH40" s="199">
        <f t="shared" si="34"/>
        <v>24480</v>
      </c>
      <c r="BI40" s="199">
        <f t="shared" si="34"/>
        <v>25040</v>
      </c>
      <c r="BJ40" s="199">
        <f t="shared" si="34"/>
        <v>24480</v>
      </c>
      <c r="BK40" s="199">
        <f t="shared" si="34"/>
        <v>25040</v>
      </c>
      <c r="BL40" s="199">
        <f t="shared" si="34"/>
        <v>24480</v>
      </c>
      <c r="BM40" s="199">
        <f t="shared" si="34"/>
        <v>29040</v>
      </c>
      <c r="BN40" s="199">
        <f t="shared" si="34"/>
        <v>29760</v>
      </c>
      <c r="BO40" s="199">
        <f t="shared" ref="BO40:BR40" si="35">ROUND(BO20*0.8,)</f>
        <v>29040</v>
      </c>
      <c r="BP40" s="199">
        <f t="shared" si="35"/>
        <v>30160</v>
      </c>
      <c r="BQ40" s="199">
        <f t="shared" si="35"/>
        <v>31440</v>
      </c>
      <c r="BR40" s="199">
        <f t="shared" si="35"/>
        <v>30160</v>
      </c>
    </row>
    <row r="41" spans="1:70" s="50" customFormat="1" x14ac:dyDescent="0.2">
      <c r="A41" s="42" t="s">
        <v>87</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row>
    <row r="42" spans="1:70" s="50" customFormat="1" x14ac:dyDescent="0.2">
      <c r="A42" s="88" t="s">
        <v>88</v>
      </c>
      <c r="B42" s="199">
        <f t="shared" ref="B42" si="36">ROUND(B22*0.8,)</f>
        <v>53760</v>
      </c>
      <c r="C42" s="199">
        <f t="shared" ref="C42:BN42" si="37">ROUND(C22*0.8,)</f>
        <v>50880</v>
      </c>
      <c r="D42" s="199">
        <f t="shared" si="37"/>
        <v>50080</v>
      </c>
      <c r="E42" s="199">
        <f t="shared" si="37"/>
        <v>50080</v>
      </c>
      <c r="F42" s="199">
        <f t="shared" si="37"/>
        <v>53760</v>
      </c>
      <c r="G42" s="199">
        <f t="shared" si="37"/>
        <v>53760</v>
      </c>
      <c r="H42" s="199">
        <f t="shared" si="37"/>
        <v>52240</v>
      </c>
      <c r="I42" s="199">
        <f t="shared" si="37"/>
        <v>53760</v>
      </c>
      <c r="J42" s="199">
        <f t="shared" si="37"/>
        <v>52240</v>
      </c>
      <c r="K42" s="199">
        <f t="shared" si="37"/>
        <v>52240</v>
      </c>
      <c r="L42" s="199">
        <f t="shared" si="37"/>
        <v>50880</v>
      </c>
      <c r="M42" s="199">
        <f t="shared" si="37"/>
        <v>52240</v>
      </c>
      <c r="N42" s="199">
        <f t="shared" si="37"/>
        <v>52240</v>
      </c>
      <c r="O42" s="199">
        <f t="shared" si="37"/>
        <v>50880</v>
      </c>
      <c r="P42" s="199">
        <f t="shared" si="37"/>
        <v>50880</v>
      </c>
      <c r="Q42" s="199">
        <f t="shared" si="37"/>
        <v>50080</v>
      </c>
      <c r="R42" s="199">
        <f t="shared" si="37"/>
        <v>50880</v>
      </c>
      <c r="S42" s="199">
        <f t="shared" si="37"/>
        <v>55120</v>
      </c>
      <c r="T42" s="199">
        <f t="shared" si="37"/>
        <v>55120</v>
      </c>
      <c r="U42" s="199">
        <f t="shared" si="37"/>
        <v>50880</v>
      </c>
      <c r="V42" s="199">
        <f t="shared" si="37"/>
        <v>50080</v>
      </c>
      <c r="W42" s="199">
        <f t="shared" si="37"/>
        <v>52240</v>
      </c>
      <c r="X42" s="199">
        <f t="shared" si="37"/>
        <v>50880</v>
      </c>
      <c r="Y42" s="199">
        <f t="shared" si="37"/>
        <v>52240</v>
      </c>
      <c r="Z42" s="199">
        <f t="shared" si="37"/>
        <v>50880</v>
      </c>
      <c r="AA42" s="199">
        <f t="shared" si="37"/>
        <v>53760</v>
      </c>
      <c r="AB42" s="199">
        <f t="shared" si="37"/>
        <v>53760</v>
      </c>
      <c r="AC42" s="199">
        <f t="shared" si="37"/>
        <v>55120</v>
      </c>
      <c r="AD42" s="199">
        <f t="shared" si="37"/>
        <v>52240</v>
      </c>
      <c r="AE42" s="199">
        <f t="shared" si="37"/>
        <v>52240</v>
      </c>
      <c r="AF42" s="199">
        <f t="shared" si="37"/>
        <v>52240</v>
      </c>
      <c r="AG42" s="199">
        <f t="shared" si="37"/>
        <v>50880</v>
      </c>
      <c r="AH42" s="199">
        <f t="shared" si="37"/>
        <v>50080</v>
      </c>
      <c r="AI42" s="199">
        <f t="shared" si="37"/>
        <v>49120</v>
      </c>
      <c r="AJ42" s="199">
        <f t="shared" si="37"/>
        <v>49120</v>
      </c>
      <c r="AK42" s="199">
        <f t="shared" si="37"/>
        <v>48160</v>
      </c>
      <c r="AL42" s="199">
        <f t="shared" si="37"/>
        <v>47200</v>
      </c>
      <c r="AM42" s="199">
        <f t="shared" si="37"/>
        <v>48160</v>
      </c>
      <c r="AN42" s="199">
        <f t="shared" si="37"/>
        <v>48160</v>
      </c>
      <c r="AO42" s="199">
        <f t="shared" si="37"/>
        <v>47200</v>
      </c>
      <c r="AP42" s="199">
        <f t="shared" si="37"/>
        <v>50080</v>
      </c>
      <c r="AQ42" s="199">
        <f t="shared" si="37"/>
        <v>50080</v>
      </c>
      <c r="AR42" s="199">
        <f t="shared" si="37"/>
        <v>49120</v>
      </c>
      <c r="AS42" s="199">
        <f t="shared" si="37"/>
        <v>47200</v>
      </c>
      <c r="AT42" s="199">
        <f t="shared" si="37"/>
        <v>45600</v>
      </c>
      <c r="AU42" s="199">
        <f t="shared" si="37"/>
        <v>46560</v>
      </c>
      <c r="AV42" s="199">
        <f t="shared" si="37"/>
        <v>45600</v>
      </c>
      <c r="AW42" s="199">
        <f t="shared" si="37"/>
        <v>45600</v>
      </c>
      <c r="AX42" s="199">
        <f t="shared" si="37"/>
        <v>45600</v>
      </c>
      <c r="AY42" s="199">
        <f t="shared" si="37"/>
        <v>45040</v>
      </c>
      <c r="AZ42" s="199">
        <f t="shared" si="37"/>
        <v>45600</v>
      </c>
      <c r="BA42" s="199">
        <f t="shared" si="37"/>
        <v>45040</v>
      </c>
      <c r="BB42" s="199">
        <f t="shared" si="37"/>
        <v>45600</v>
      </c>
      <c r="BC42" s="199">
        <f t="shared" si="37"/>
        <v>45040</v>
      </c>
      <c r="BD42" s="199">
        <f t="shared" si="37"/>
        <v>44480</v>
      </c>
      <c r="BE42" s="199">
        <f t="shared" si="37"/>
        <v>45040</v>
      </c>
      <c r="BF42" s="199">
        <f t="shared" si="37"/>
        <v>44480</v>
      </c>
      <c r="BG42" s="199">
        <f t="shared" si="37"/>
        <v>45040</v>
      </c>
      <c r="BH42" s="199">
        <f t="shared" si="37"/>
        <v>44480</v>
      </c>
      <c r="BI42" s="199">
        <f t="shared" si="37"/>
        <v>45040</v>
      </c>
      <c r="BJ42" s="199">
        <f t="shared" si="37"/>
        <v>44480</v>
      </c>
      <c r="BK42" s="199">
        <f t="shared" si="37"/>
        <v>45040</v>
      </c>
      <c r="BL42" s="199">
        <f t="shared" si="37"/>
        <v>44480</v>
      </c>
      <c r="BM42" s="199">
        <f t="shared" si="37"/>
        <v>53040</v>
      </c>
      <c r="BN42" s="199">
        <f t="shared" si="37"/>
        <v>53760</v>
      </c>
      <c r="BO42" s="199">
        <f t="shared" ref="BO42:BR42" si="38">ROUND(BO22*0.8,)</f>
        <v>53040</v>
      </c>
      <c r="BP42" s="199">
        <f t="shared" si="38"/>
        <v>54160</v>
      </c>
      <c r="BQ42" s="199">
        <f t="shared" si="38"/>
        <v>55440</v>
      </c>
      <c r="BR42" s="199">
        <f t="shared" si="38"/>
        <v>54160</v>
      </c>
    </row>
    <row r="43" spans="1:70" s="50" customFormat="1" x14ac:dyDescent="0.2">
      <c r="A43" s="178" t="s">
        <v>223</v>
      </c>
      <c r="B43" s="194"/>
      <c r="C43" s="194"/>
      <c r="D43" s="194"/>
      <c r="E43" s="194"/>
      <c r="F43" s="194"/>
      <c r="G43" s="194"/>
      <c r="H43" s="194"/>
      <c r="I43" s="194"/>
      <c r="J43" s="194"/>
      <c r="K43" s="194"/>
      <c r="L43" s="194"/>
      <c r="M43" s="194"/>
      <c r="N43" s="194"/>
      <c r="O43" s="194"/>
      <c r="P43" s="194"/>
      <c r="Q43" s="194"/>
      <c r="R43" s="194"/>
      <c r="S43" s="194"/>
      <c r="T43" s="194"/>
    </row>
    <row r="44" spans="1:70" s="50" customFormat="1" ht="12.75" hidden="1" thickBot="1" x14ac:dyDescent="0.25">
      <c r="A44" s="163" t="s">
        <v>182</v>
      </c>
    </row>
    <row r="45" spans="1:70" s="50" customFormat="1" ht="12.75" hidden="1" x14ac:dyDescent="0.2">
      <c r="A45" s="161" t="s">
        <v>181</v>
      </c>
    </row>
    <row r="46" spans="1:70" s="50" customFormat="1" hidden="1" x14ac:dyDescent="0.2">
      <c r="A46" s="48"/>
    </row>
    <row r="47" spans="1:70" s="50" customFormat="1" hidden="1" x14ac:dyDescent="0.2">
      <c r="A47" s="164" t="s">
        <v>183</v>
      </c>
    </row>
    <row r="48" spans="1:70"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9" zoomScaleNormal="100" workbookViewId="0">
      <pane xSplit="1" topLeftCell="B1" activePane="topRight" state="frozen"/>
      <selection pane="topRight" activeCell="A41" sqref="A41:A47"/>
    </sheetView>
  </sheetViews>
  <sheetFormatPr defaultColWidth="9" defaultRowHeight="12" x14ac:dyDescent="0.2"/>
  <cols>
    <col min="1" max="1" width="84.5703125" style="48" customWidth="1"/>
    <col min="2" max="16384" width="9" style="48"/>
  </cols>
  <sheetData>
    <row r="1" spans="1:6" s="51" customFormat="1" ht="12" customHeight="1" x14ac:dyDescent="0.2">
      <c r="A1" s="211" t="s">
        <v>82</v>
      </c>
    </row>
    <row r="2" spans="1:6" s="51" customFormat="1" ht="12" customHeight="1" x14ac:dyDescent="0.2">
      <c r="A2" s="211"/>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0">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0">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0">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0">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59" t="s">
        <v>162</v>
      </c>
    </row>
    <row r="40" spans="1:1" ht="12.6" customHeight="1" thickBot="1" x14ac:dyDescent="0.25">
      <c r="A40" s="3"/>
    </row>
    <row r="41" spans="1:1" ht="13.35" customHeight="1" thickBot="1" x14ac:dyDescent="0.25">
      <c r="A41" s="107" t="s">
        <v>139</v>
      </c>
    </row>
    <row r="42" spans="1:1" ht="11.45" customHeight="1" thickBot="1" x14ac:dyDescent="0.25">
      <c r="A42" s="176" t="s">
        <v>253</v>
      </c>
    </row>
    <row r="43" spans="1:1" ht="12.75" thickBot="1" x14ac:dyDescent="0.25">
      <c r="A43" s="177" t="s">
        <v>254</v>
      </c>
    </row>
    <row r="44" spans="1:1" ht="12.75" hidden="1" thickBot="1" x14ac:dyDescent="0.25">
      <c r="A44" s="166" t="s">
        <v>222</v>
      </c>
    </row>
    <row r="45" spans="1:1" ht="12.75" thickBot="1" x14ac:dyDescent="0.25">
      <c r="A45" s="107" t="s">
        <v>171</v>
      </c>
    </row>
    <row r="46" spans="1:1" x14ac:dyDescent="0.2">
      <c r="A46" s="158" t="s">
        <v>172</v>
      </c>
    </row>
    <row r="47" spans="1:1" x14ac:dyDescent="0.2">
      <c r="A47" s="158" t="s">
        <v>173</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1" t="s">
        <v>82</v>
      </c>
    </row>
    <row r="2" spans="1:6" s="51" customFormat="1" ht="12" customHeight="1" x14ac:dyDescent="0.2">
      <c r="A2" s="211"/>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FIT18'!B21+25</f>
        <v>#REF!</v>
      </c>
      <c r="C6" s="94" t="e">
        <f>'3=4 | FIT18'!C21+25</f>
        <v>#REF!</v>
      </c>
      <c r="D6" s="94" t="e">
        <f>'3=4 | FIT18'!D21+25</f>
        <v>#REF!</v>
      </c>
      <c r="E6" s="94" t="e">
        <f>'3=4 | FIT18'!E21+25</f>
        <v>#REF!</v>
      </c>
      <c r="F6" s="94" t="e">
        <f>'3=4 | FIT18'!F21+25</f>
        <v>#REF!</v>
      </c>
    </row>
    <row r="7" spans="1:6" hidden="1" x14ac:dyDescent="0.2">
      <c r="A7" s="180">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0">
        <v>1</v>
      </c>
      <c r="B9" s="94" t="e">
        <f>'3=4 | FIT18'!B24+25</f>
        <v>#REF!</v>
      </c>
      <c r="C9" s="94" t="e">
        <f>'3=4 | FIT18'!C24+25</f>
        <v>#REF!</v>
      </c>
      <c r="D9" s="94" t="e">
        <f>'3=4 | FIT18'!D24+25</f>
        <v>#REF!</v>
      </c>
      <c r="E9" s="94" t="e">
        <f>'3=4 | FIT18'!E24+25</f>
        <v>#REF!</v>
      </c>
      <c r="F9" s="94" t="e">
        <f>'3=4 | FIT18'!F24+25</f>
        <v>#REF!</v>
      </c>
    </row>
    <row r="10" spans="1:6" hidden="1" x14ac:dyDescent="0.2">
      <c r="A10" s="180">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1" t="s">
        <v>82</v>
      </c>
    </row>
    <row r="2" spans="1:6" s="51" customFormat="1" ht="12" customHeight="1" x14ac:dyDescent="0.2">
      <c r="A2" s="211"/>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FIT18'!B7*0.85+35</f>
        <v>#REF!</v>
      </c>
      <c r="C6" s="94" t="e">
        <f>'3=4 | FIT18'!C7*0.85+35</f>
        <v>#REF!</v>
      </c>
      <c r="D6" s="94" t="e">
        <f>'3=4 | FIT18'!D7*0.85+35</f>
        <v>#REF!</v>
      </c>
      <c r="E6" s="94" t="e">
        <f>'3=4 | FIT18'!E7*0.85+35</f>
        <v>#REF!</v>
      </c>
      <c r="F6" s="94" t="e">
        <f>'3=4 | FIT18'!F7*0.85+35</f>
        <v>#REF!</v>
      </c>
    </row>
    <row r="7" spans="1:6" hidden="1" x14ac:dyDescent="0.2">
      <c r="A7" s="180">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0">
        <v>1</v>
      </c>
      <c r="B9" s="94" t="e">
        <f>'3=4 | FIT18'!B10*0.85+35</f>
        <v>#REF!</v>
      </c>
      <c r="C9" s="94" t="e">
        <f>'3=4 | FIT18'!C10*0.85+35</f>
        <v>#REF!</v>
      </c>
      <c r="D9" s="94" t="e">
        <f>'3=4 | FIT18'!D10*0.85+35</f>
        <v>#REF!</v>
      </c>
      <c r="E9" s="94" t="e">
        <f>'3=4 | FIT18'!E10*0.85+35</f>
        <v>#REF!</v>
      </c>
      <c r="F9" s="94" t="e">
        <f>'3=4 | FIT18'!F10*0.85+35</f>
        <v>#REF!</v>
      </c>
    </row>
    <row r="10" spans="1:6" hidden="1" x14ac:dyDescent="0.2">
      <c r="A10" s="180">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1" t="s">
        <v>82</v>
      </c>
    </row>
    <row r="2" spans="1:6" s="51" customFormat="1" ht="12" customHeight="1" x14ac:dyDescent="0.2">
      <c r="A2" s="211"/>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0">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0">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59" t="s">
        <v>162</v>
      </c>
    </row>
    <row r="25" spans="1:2" ht="12.6" customHeight="1" thickBot="1" x14ac:dyDescent="0.25">
      <c r="A25" s="3"/>
    </row>
    <row r="26" spans="1:2" ht="13.35" customHeight="1" thickBot="1" x14ac:dyDescent="0.25">
      <c r="A26" s="107" t="s">
        <v>139</v>
      </c>
    </row>
    <row r="27" spans="1:2" ht="11.45" customHeight="1" thickBot="1" x14ac:dyDescent="0.25">
      <c r="A27" s="176" t="s">
        <v>253</v>
      </c>
    </row>
    <row r="28" spans="1:2" ht="12.75" thickBot="1" x14ac:dyDescent="0.25">
      <c r="A28" s="177" t="s">
        <v>254</v>
      </c>
    </row>
    <row r="29" spans="1:2" ht="12.75" hidden="1" thickBot="1" x14ac:dyDescent="0.25">
      <c r="A29" s="166" t="s">
        <v>222</v>
      </c>
    </row>
    <row r="30" spans="1:2" ht="12.75" thickBot="1" x14ac:dyDescent="0.25">
      <c r="A30" s="107" t="s">
        <v>171</v>
      </c>
    </row>
    <row r="31" spans="1:2" x14ac:dyDescent="0.2">
      <c r="A31" s="158" t="s">
        <v>172</v>
      </c>
    </row>
    <row r="32" spans="1:2" x14ac:dyDescent="0.2">
      <c r="A32" s="158" t="s">
        <v>173</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1" t="s">
        <v>82</v>
      </c>
    </row>
    <row r="2" spans="1:7" s="51" customFormat="1" ht="12" customHeight="1" x14ac:dyDescent="0.2">
      <c r="A2" s="211"/>
    </row>
    <row r="3" spans="1:7" s="51" customFormat="1" ht="11.1" customHeight="1" x14ac:dyDescent="0.2">
      <c r="A3" s="97" t="s">
        <v>273</v>
      </c>
    </row>
    <row r="4" spans="1:7" s="52" customFormat="1" ht="32.1" customHeight="1" x14ac:dyDescent="0.2">
      <c r="A4" s="98" t="s">
        <v>64</v>
      </c>
      <c r="B4" s="191" t="e">
        <f>'C завтраками| Bed and breakfast'!#REF!</f>
        <v>#REF!</v>
      </c>
      <c r="C4" s="191" t="e">
        <f>'C завтраками| Bed and breakfast'!#REF!</f>
        <v>#REF!</v>
      </c>
      <c r="D4" s="191" t="e">
        <f>'C завтраками| Bed and breakfast'!#REF!</f>
        <v>#REF!</v>
      </c>
      <c r="E4" s="191" t="e">
        <f>'C завтраками| Bed and breakfast'!#REF!</f>
        <v>#REF!</v>
      </c>
      <c r="F4" s="191" t="e">
        <f>'C завтраками| Bed and breakfast'!#REF!</f>
        <v>#REF!</v>
      </c>
      <c r="G4" s="191" t="e">
        <f>'C завтраками| Bed and breakfast'!#REF!</f>
        <v>#REF!</v>
      </c>
    </row>
    <row r="5" spans="1:7" s="53" customFormat="1" ht="21.95" customHeight="1" x14ac:dyDescent="0.2">
      <c r="A5" s="98"/>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row>
    <row r="6" spans="1:7" s="53" customFormat="1" x14ac:dyDescent="0.2">
      <c r="A6" s="42" t="s">
        <v>83</v>
      </c>
      <c r="B6" s="197"/>
      <c r="C6" s="197"/>
      <c r="D6" s="197"/>
      <c r="E6" s="197"/>
      <c r="F6" s="197"/>
      <c r="G6" s="197"/>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8"/>
      <c r="C23" s="198"/>
      <c r="D23" s="198"/>
      <c r="E23" s="198"/>
      <c r="F23" s="198"/>
      <c r="G23" s="198"/>
    </row>
    <row r="24" spans="1:7" ht="18" customHeight="1" x14ac:dyDescent="0.2">
      <c r="A24" s="111" t="s">
        <v>100</v>
      </c>
      <c r="B24" s="191" t="e">
        <f t="shared" ref="B24:G24" si="0">B4</f>
        <v>#REF!</v>
      </c>
      <c r="C24" s="191" t="e">
        <f t="shared" si="0"/>
        <v>#REF!</v>
      </c>
      <c r="D24" s="191" t="e">
        <f t="shared" si="0"/>
        <v>#REF!</v>
      </c>
      <c r="E24" s="191" t="e">
        <f t="shared" si="0"/>
        <v>#REF!</v>
      </c>
      <c r="F24" s="191" t="e">
        <f t="shared" si="0"/>
        <v>#REF!</v>
      </c>
      <c r="G24" s="191" t="e">
        <f t="shared" si="0"/>
        <v>#REF!</v>
      </c>
    </row>
    <row r="25" spans="1:7" ht="20.25" customHeight="1" x14ac:dyDescent="0.2">
      <c r="A25" s="90" t="s">
        <v>64</v>
      </c>
      <c r="B25" s="191" t="e">
        <f t="shared" ref="B25:G25" si="1">B5</f>
        <v>#REF!</v>
      </c>
      <c r="C25" s="191" t="e">
        <f t="shared" si="1"/>
        <v>#REF!</v>
      </c>
      <c r="D25" s="191" t="e">
        <f t="shared" si="1"/>
        <v>#REF!</v>
      </c>
      <c r="E25" s="191" t="e">
        <f t="shared" si="1"/>
        <v>#REF!</v>
      </c>
      <c r="F25" s="191" t="e">
        <f t="shared" si="1"/>
        <v>#REF!</v>
      </c>
      <c r="G25" s="191" t="e">
        <f t="shared" si="1"/>
        <v>#REF!</v>
      </c>
    </row>
    <row r="26" spans="1:7" s="44" customFormat="1" x14ac:dyDescent="0.2">
      <c r="A26" s="42" t="s">
        <v>83</v>
      </c>
      <c r="B26" s="197"/>
      <c r="C26" s="197"/>
      <c r="D26" s="197"/>
      <c r="E26" s="197"/>
      <c r="F26" s="197"/>
      <c r="G26" s="197"/>
    </row>
    <row r="27" spans="1:7" s="50" customFormat="1" x14ac:dyDescent="0.2">
      <c r="A27" s="88">
        <v>1</v>
      </c>
      <c r="B27" s="200" t="e">
        <f t="shared" ref="B27:G27" si="2">ROUNDUP(B7*0.9,)</f>
        <v>#REF!</v>
      </c>
      <c r="C27" s="200" t="e">
        <f t="shared" si="2"/>
        <v>#REF!</v>
      </c>
      <c r="D27" s="200" t="e">
        <f t="shared" si="2"/>
        <v>#REF!</v>
      </c>
      <c r="E27" s="200" t="e">
        <f t="shared" si="2"/>
        <v>#REF!</v>
      </c>
      <c r="F27" s="200" t="e">
        <f t="shared" si="2"/>
        <v>#REF!</v>
      </c>
      <c r="G27" s="200" t="e">
        <f t="shared" si="2"/>
        <v>#REF!</v>
      </c>
    </row>
    <row r="28" spans="1:7" s="50" customFormat="1" x14ac:dyDescent="0.2">
      <c r="A28" s="88">
        <v>2</v>
      </c>
      <c r="B28" s="200" t="e">
        <f t="shared" ref="B28:G28" si="3">ROUNDUP(B8*0.9,)</f>
        <v>#REF!</v>
      </c>
      <c r="C28" s="200" t="e">
        <f t="shared" si="3"/>
        <v>#REF!</v>
      </c>
      <c r="D28" s="200" t="e">
        <f t="shared" si="3"/>
        <v>#REF!</v>
      </c>
      <c r="E28" s="200" t="e">
        <f t="shared" si="3"/>
        <v>#REF!</v>
      </c>
      <c r="F28" s="200" t="e">
        <f t="shared" si="3"/>
        <v>#REF!</v>
      </c>
      <c r="G28" s="200" t="e">
        <f t="shared" si="3"/>
        <v>#REF!</v>
      </c>
    </row>
    <row r="29" spans="1:7" s="50" customFormat="1" x14ac:dyDescent="0.2">
      <c r="A29" s="42" t="s">
        <v>234</v>
      </c>
      <c r="B29" s="200"/>
      <c r="C29" s="200"/>
      <c r="D29" s="200"/>
      <c r="E29" s="200"/>
      <c r="F29" s="200"/>
      <c r="G29" s="200"/>
    </row>
    <row r="30" spans="1:7" s="50" customFormat="1" x14ac:dyDescent="0.2">
      <c r="A30" s="180">
        <v>1</v>
      </c>
      <c r="B30" s="200" t="e">
        <f t="shared" ref="B30:G30" si="4">ROUNDUP(B10*0.9,)</f>
        <v>#REF!</v>
      </c>
      <c r="C30" s="200" t="e">
        <f t="shared" si="4"/>
        <v>#REF!</v>
      </c>
      <c r="D30" s="200" t="e">
        <f t="shared" si="4"/>
        <v>#REF!</v>
      </c>
      <c r="E30" s="200" t="e">
        <f t="shared" si="4"/>
        <v>#REF!</v>
      </c>
      <c r="F30" s="200" t="e">
        <f t="shared" si="4"/>
        <v>#REF!</v>
      </c>
      <c r="G30" s="200" t="e">
        <f t="shared" si="4"/>
        <v>#REF!</v>
      </c>
    </row>
    <row r="31" spans="1:7" s="50" customFormat="1" x14ac:dyDescent="0.2">
      <c r="A31" s="180">
        <v>2</v>
      </c>
      <c r="B31" s="200" t="e">
        <f t="shared" ref="B31:G31" si="5">ROUNDUP(B11*0.9,)</f>
        <v>#REF!</v>
      </c>
      <c r="C31" s="200" t="e">
        <f t="shared" si="5"/>
        <v>#REF!</v>
      </c>
      <c r="D31" s="200" t="e">
        <f t="shared" si="5"/>
        <v>#REF!</v>
      </c>
      <c r="E31" s="200" t="e">
        <f t="shared" si="5"/>
        <v>#REF!</v>
      </c>
      <c r="F31" s="200" t="e">
        <f t="shared" si="5"/>
        <v>#REF!</v>
      </c>
      <c r="G31" s="200" t="e">
        <f t="shared" si="5"/>
        <v>#REF!</v>
      </c>
    </row>
    <row r="32" spans="1:7" s="50" customFormat="1" x14ac:dyDescent="0.2">
      <c r="A32" s="42" t="s">
        <v>84</v>
      </c>
      <c r="B32" s="200"/>
      <c r="C32" s="200"/>
      <c r="D32" s="200"/>
      <c r="E32" s="200"/>
      <c r="F32" s="200"/>
      <c r="G32" s="200"/>
    </row>
    <row r="33" spans="1:7" s="50" customFormat="1" x14ac:dyDescent="0.2">
      <c r="A33" s="88">
        <f>A27</f>
        <v>1</v>
      </c>
      <c r="B33" s="200" t="e">
        <f t="shared" ref="B33:G33" si="6">ROUNDUP(B13*0.9,)</f>
        <v>#REF!</v>
      </c>
      <c r="C33" s="200" t="e">
        <f t="shared" si="6"/>
        <v>#REF!</v>
      </c>
      <c r="D33" s="200" t="e">
        <f t="shared" si="6"/>
        <v>#REF!</v>
      </c>
      <c r="E33" s="200" t="e">
        <f t="shared" si="6"/>
        <v>#REF!</v>
      </c>
      <c r="F33" s="200" t="e">
        <f t="shared" si="6"/>
        <v>#REF!</v>
      </c>
      <c r="G33" s="200" t="e">
        <f t="shared" si="6"/>
        <v>#REF!</v>
      </c>
    </row>
    <row r="34" spans="1:7" s="50" customFormat="1" x14ac:dyDescent="0.2">
      <c r="A34" s="88">
        <f>A28</f>
        <v>2</v>
      </c>
      <c r="B34" s="200" t="e">
        <f t="shared" ref="B34:G34" si="7">ROUNDUP(B14*0.9,)</f>
        <v>#REF!</v>
      </c>
      <c r="C34" s="200" t="e">
        <f t="shared" si="7"/>
        <v>#REF!</v>
      </c>
      <c r="D34" s="200" t="e">
        <f t="shared" si="7"/>
        <v>#REF!</v>
      </c>
      <c r="E34" s="200" t="e">
        <f t="shared" si="7"/>
        <v>#REF!</v>
      </c>
      <c r="F34" s="200" t="e">
        <f t="shared" si="7"/>
        <v>#REF!</v>
      </c>
      <c r="G34" s="200" t="e">
        <f t="shared" si="7"/>
        <v>#REF!</v>
      </c>
    </row>
    <row r="35" spans="1:7" s="50" customFormat="1" x14ac:dyDescent="0.2">
      <c r="A35" s="42" t="s">
        <v>85</v>
      </c>
      <c r="B35" s="200"/>
      <c r="C35" s="200"/>
      <c r="D35" s="200"/>
      <c r="E35" s="200"/>
      <c r="F35" s="200"/>
      <c r="G35" s="200"/>
    </row>
    <row r="36" spans="1:7" s="50" customFormat="1" x14ac:dyDescent="0.2">
      <c r="A36" s="88">
        <f>A27</f>
        <v>1</v>
      </c>
      <c r="B36" s="200" t="e">
        <f t="shared" ref="B36:G36" si="8">ROUNDUP(B16*0.9,)</f>
        <v>#REF!</v>
      </c>
      <c r="C36" s="200" t="e">
        <f t="shared" si="8"/>
        <v>#REF!</v>
      </c>
      <c r="D36" s="200" t="e">
        <f t="shared" si="8"/>
        <v>#REF!</v>
      </c>
      <c r="E36" s="200" t="e">
        <f t="shared" si="8"/>
        <v>#REF!</v>
      </c>
      <c r="F36" s="200" t="e">
        <f t="shared" si="8"/>
        <v>#REF!</v>
      </c>
      <c r="G36" s="200" t="e">
        <f t="shared" si="8"/>
        <v>#REF!</v>
      </c>
    </row>
    <row r="37" spans="1:7" s="50" customFormat="1" x14ac:dyDescent="0.2">
      <c r="A37" s="88">
        <f>A28</f>
        <v>2</v>
      </c>
      <c r="B37" s="200" t="e">
        <f t="shared" ref="B37:G37" si="9">ROUNDUP(B17*0.9,)</f>
        <v>#REF!</v>
      </c>
      <c r="C37" s="200" t="e">
        <f t="shared" si="9"/>
        <v>#REF!</v>
      </c>
      <c r="D37" s="200" t="e">
        <f t="shared" si="9"/>
        <v>#REF!</v>
      </c>
      <c r="E37" s="200" t="e">
        <f t="shared" si="9"/>
        <v>#REF!</v>
      </c>
      <c r="F37" s="200" t="e">
        <f t="shared" si="9"/>
        <v>#REF!</v>
      </c>
      <c r="G37" s="200" t="e">
        <f t="shared" si="9"/>
        <v>#REF!</v>
      </c>
    </row>
    <row r="38" spans="1:7" s="50" customFormat="1" x14ac:dyDescent="0.2">
      <c r="A38" s="42" t="s">
        <v>86</v>
      </c>
      <c r="B38" s="200"/>
      <c r="C38" s="200"/>
      <c r="D38" s="200"/>
      <c r="E38" s="200"/>
      <c r="F38" s="200"/>
      <c r="G38" s="200"/>
    </row>
    <row r="39" spans="1:7" s="50" customFormat="1" x14ac:dyDescent="0.2">
      <c r="A39" s="88">
        <f>A27</f>
        <v>1</v>
      </c>
      <c r="B39" s="200" t="e">
        <f t="shared" ref="B39:G39" si="10">ROUNDUP(B19*0.9,)</f>
        <v>#REF!</v>
      </c>
      <c r="C39" s="200" t="e">
        <f t="shared" si="10"/>
        <v>#REF!</v>
      </c>
      <c r="D39" s="200" t="e">
        <f t="shared" si="10"/>
        <v>#REF!</v>
      </c>
      <c r="E39" s="200" t="e">
        <f t="shared" si="10"/>
        <v>#REF!</v>
      </c>
      <c r="F39" s="200" t="e">
        <f t="shared" si="10"/>
        <v>#REF!</v>
      </c>
      <c r="G39" s="200" t="e">
        <f t="shared" si="10"/>
        <v>#REF!</v>
      </c>
    </row>
    <row r="40" spans="1:7" s="50" customFormat="1" x14ac:dyDescent="0.2">
      <c r="A40" s="88">
        <f>A28</f>
        <v>2</v>
      </c>
      <c r="B40" s="200" t="e">
        <f t="shared" ref="B40:G40" si="11">ROUNDUP(B20*0.9,)</f>
        <v>#REF!</v>
      </c>
      <c r="C40" s="200" t="e">
        <f t="shared" si="11"/>
        <v>#REF!</v>
      </c>
      <c r="D40" s="200" t="e">
        <f t="shared" si="11"/>
        <v>#REF!</v>
      </c>
      <c r="E40" s="200" t="e">
        <f t="shared" si="11"/>
        <v>#REF!</v>
      </c>
      <c r="F40" s="200" t="e">
        <f t="shared" si="11"/>
        <v>#REF!</v>
      </c>
      <c r="G40" s="200" t="e">
        <f t="shared" si="11"/>
        <v>#REF!</v>
      </c>
    </row>
    <row r="41" spans="1:7" s="50" customFormat="1" x14ac:dyDescent="0.2">
      <c r="A41" s="42" t="s">
        <v>87</v>
      </c>
      <c r="B41" s="200"/>
      <c r="C41" s="200"/>
      <c r="D41" s="200"/>
      <c r="E41" s="200"/>
      <c r="F41" s="200"/>
      <c r="G41" s="200"/>
    </row>
    <row r="42" spans="1:7" s="50" customFormat="1" x14ac:dyDescent="0.2">
      <c r="A42" s="88" t="s">
        <v>88</v>
      </c>
      <c r="B42" s="8" t="e">
        <f t="shared" ref="B42:G42" si="12">ROUNDUP(B22*0.9,)</f>
        <v>#REF!</v>
      </c>
      <c r="C42" s="8" t="e">
        <f t="shared" si="12"/>
        <v>#REF!</v>
      </c>
      <c r="D42" s="8" t="e">
        <f t="shared" si="12"/>
        <v>#REF!</v>
      </c>
      <c r="E42" s="8" t="e">
        <f t="shared" si="12"/>
        <v>#REF!</v>
      </c>
      <c r="F42" s="8" t="e">
        <f t="shared" si="12"/>
        <v>#REF!</v>
      </c>
      <c r="G42" s="8" t="e">
        <f t="shared" si="12"/>
        <v>#REF!</v>
      </c>
    </row>
    <row r="43" spans="1:7" s="50" customFormat="1" x14ac:dyDescent="0.2">
      <c r="A43" s="100"/>
      <c r="B43" s="194"/>
      <c r="C43" s="194"/>
      <c r="D43" s="194"/>
      <c r="E43" s="194"/>
      <c r="F43" s="194"/>
      <c r="G43" s="194"/>
    </row>
    <row r="44" spans="1:7" s="50" customFormat="1" ht="12.75" thickBot="1" x14ac:dyDescent="0.25">
      <c r="A44" s="100"/>
      <c r="B44" s="194"/>
      <c r="C44" s="194"/>
      <c r="D44" s="194"/>
      <c r="E44" s="194"/>
      <c r="F44" s="194"/>
      <c r="G44" s="194"/>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1" t="s">
        <v>82</v>
      </c>
    </row>
    <row r="2" spans="1:7" s="51" customFormat="1" ht="12" customHeight="1" x14ac:dyDescent="0.2">
      <c r="A2" s="211"/>
    </row>
    <row r="3" spans="1:7" s="51" customFormat="1" ht="11.1" customHeight="1" x14ac:dyDescent="0.2">
      <c r="A3" s="97" t="s">
        <v>273</v>
      </c>
    </row>
    <row r="4" spans="1:7" s="52" customFormat="1" ht="32.1" customHeight="1" x14ac:dyDescent="0.2">
      <c r="A4" s="98" t="s">
        <v>64</v>
      </c>
      <c r="B4" s="191" t="e">
        <f>'C завтраками| Bed and breakfast'!#REF!</f>
        <v>#REF!</v>
      </c>
      <c r="C4" s="191" t="e">
        <f>'C завтраками| Bed and breakfast'!#REF!</f>
        <v>#REF!</v>
      </c>
      <c r="D4" s="191" t="e">
        <f>'C завтраками| Bed and breakfast'!#REF!</f>
        <v>#REF!</v>
      </c>
      <c r="E4" s="191" t="e">
        <f>'C завтраками| Bed and breakfast'!#REF!</f>
        <v>#REF!</v>
      </c>
      <c r="F4" s="191" t="e">
        <f>'C завтраками| Bed and breakfast'!#REF!</f>
        <v>#REF!</v>
      </c>
      <c r="G4" s="191" t="e">
        <f>'C завтраками| Bed and breakfast'!#REF!</f>
        <v>#REF!</v>
      </c>
    </row>
    <row r="5" spans="1:7" s="53" customFormat="1" ht="21.95" customHeight="1" x14ac:dyDescent="0.2">
      <c r="A5" s="98"/>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row>
    <row r="6" spans="1:7" s="53" customFormat="1" x14ac:dyDescent="0.2">
      <c r="A6" s="42" t="s">
        <v>83</v>
      </c>
      <c r="B6" s="197"/>
      <c r="C6" s="197"/>
      <c r="D6" s="197"/>
      <c r="E6" s="197"/>
      <c r="F6" s="197"/>
      <c r="G6" s="197"/>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8"/>
      <c r="C23" s="198"/>
      <c r="D23" s="198"/>
      <c r="E23" s="198"/>
      <c r="F23" s="198"/>
      <c r="G23" s="198"/>
    </row>
    <row r="24" spans="1:7" ht="18" customHeight="1" x14ac:dyDescent="0.2">
      <c r="A24" s="111" t="s">
        <v>100</v>
      </c>
      <c r="B24" s="191" t="e">
        <f t="shared" ref="B24:G24" si="0">B4</f>
        <v>#REF!</v>
      </c>
      <c r="C24" s="191" t="e">
        <f t="shared" si="0"/>
        <v>#REF!</v>
      </c>
      <c r="D24" s="191" t="e">
        <f t="shared" si="0"/>
        <v>#REF!</v>
      </c>
      <c r="E24" s="191" t="e">
        <f t="shared" si="0"/>
        <v>#REF!</v>
      </c>
      <c r="F24" s="191" t="e">
        <f t="shared" si="0"/>
        <v>#REF!</v>
      </c>
      <c r="G24" s="191" t="e">
        <f t="shared" si="0"/>
        <v>#REF!</v>
      </c>
    </row>
    <row r="25" spans="1:7" ht="20.25" customHeight="1" x14ac:dyDescent="0.2">
      <c r="A25" s="90" t="s">
        <v>64</v>
      </c>
      <c r="B25" s="191" t="e">
        <f t="shared" ref="B25:G25" si="1">B5</f>
        <v>#REF!</v>
      </c>
      <c r="C25" s="191" t="e">
        <f t="shared" si="1"/>
        <v>#REF!</v>
      </c>
      <c r="D25" s="191" t="e">
        <f t="shared" si="1"/>
        <v>#REF!</v>
      </c>
      <c r="E25" s="191" t="e">
        <f t="shared" si="1"/>
        <v>#REF!</v>
      </c>
      <c r="F25" s="191" t="e">
        <f t="shared" si="1"/>
        <v>#REF!</v>
      </c>
      <c r="G25" s="191" t="e">
        <f t="shared" si="1"/>
        <v>#REF!</v>
      </c>
    </row>
    <row r="26" spans="1:7" s="44" customFormat="1" x14ac:dyDescent="0.2">
      <c r="A26" s="42" t="s">
        <v>83</v>
      </c>
      <c r="B26" s="197"/>
      <c r="C26" s="197"/>
      <c r="D26" s="197"/>
      <c r="E26" s="197"/>
      <c r="F26" s="197"/>
      <c r="G26" s="197"/>
    </row>
    <row r="27" spans="1:7" s="50" customFormat="1" x14ac:dyDescent="0.2">
      <c r="A27" s="88">
        <v>1</v>
      </c>
      <c r="B27" s="200" t="e">
        <f t="shared" ref="B27:G27" si="2">ROUNDUP(B7*0.87,)</f>
        <v>#REF!</v>
      </c>
      <c r="C27" s="200" t="e">
        <f t="shared" si="2"/>
        <v>#REF!</v>
      </c>
      <c r="D27" s="200" t="e">
        <f t="shared" si="2"/>
        <v>#REF!</v>
      </c>
      <c r="E27" s="200" t="e">
        <f t="shared" si="2"/>
        <v>#REF!</v>
      </c>
      <c r="F27" s="200" t="e">
        <f t="shared" si="2"/>
        <v>#REF!</v>
      </c>
      <c r="G27" s="200" t="e">
        <f t="shared" si="2"/>
        <v>#REF!</v>
      </c>
    </row>
    <row r="28" spans="1:7" s="50" customFormat="1" x14ac:dyDescent="0.2">
      <c r="A28" s="88">
        <v>2</v>
      </c>
      <c r="B28" s="200" t="e">
        <f t="shared" ref="B28:G28" si="3">ROUNDUP(B8*0.87,)</f>
        <v>#REF!</v>
      </c>
      <c r="C28" s="200" t="e">
        <f t="shared" si="3"/>
        <v>#REF!</v>
      </c>
      <c r="D28" s="200" t="e">
        <f t="shared" si="3"/>
        <v>#REF!</v>
      </c>
      <c r="E28" s="200" t="e">
        <f t="shared" si="3"/>
        <v>#REF!</v>
      </c>
      <c r="F28" s="200" t="e">
        <f t="shared" si="3"/>
        <v>#REF!</v>
      </c>
      <c r="G28" s="200" t="e">
        <f t="shared" si="3"/>
        <v>#REF!</v>
      </c>
    </row>
    <row r="29" spans="1:7" s="50" customFormat="1" x14ac:dyDescent="0.2">
      <c r="A29" s="42" t="s">
        <v>234</v>
      </c>
      <c r="B29" s="200"/>
      <c r="C29" s="200"/>
      <c r="D29" s="200"/>
      <c r="E29" s="200"/>
      <c r="F29" s="200"/>
      <c r="G29" s="200"/>
    </row>
    <row r="30" spans="1:7" s="50" customFormat="1" x14ac:dyDescent="0.2">
      <c r="A30" s="180">
        <v>1</v>
      </c>
      <c r="B30" s="200" t="e">
        <f t="shared" ref="B30:G30" si="4">ROUNDUP(B10*0.87,)</f>
        <v>#REF!</v>
      </c>
      <c r="C30" s="200" t="e">
        <f t="shared" si="4"/>
        <v>#REF!</v>
      </c>
      <c r="D30" s="200" t="e">
        <f t="shared" si="4"/>
        <v>#REF!</v>
      </c>
      <c r="E30" s="200" t="e">
        <f t="shared" si="4"/>
        <v>#REF!</v>
      </c>
      <c r="F30" s="200" t="e">
        <f t="shared" si="4"/>
        <v>#REF!</v>
      </c>
      <c r="G30" s="200" t="e">
        <f t="shared" si="4"/>
        <v>#REF!</v>
      </c>
    </row>
    <row r="31" spans="1:7" s="50" customFormat="1" x14ac:dyDescent="0.2">
      <c r="A31" s="180">
        <v>2</v>
      </c>
      <c r="B31" s="200" t="e">
        <f t="shared" ref="B31:G31" si="5">ROUNDUP(B11*0.87,)</f>
        <v>#REF!</v>
      </c>
      <c r="C31" s="200" t="e">
        <f t="shared" si="5"/>
        <v>#REF!</v>
      </c>
      <c r="D31" s="200" t="e">
        <f t="shared" si="5"/>
        <v>#REF!</v>
      </c>
      <c r="E31" s="200" t="e">
        <f t="shared" si="5"/>
        <v>#REF!</v>
      </c>
      <c r="F31" s="200" t="e">
        <f t="shared" si="5"/>
        <v>#REF!</v>
      </c>
      <c r="G31" s="200" t="e">
        <f t="shared" si="5"/>
        <v>#REF!</v>
      </c>
    </row>
    <row r="32" spans="1:7" s="50" customFormat="1" x14ac:dyDescent="0.2">
      <c r="A32" s="42" t="s">
        <v>84</v>
      </c>
      <c r="B32" s="200"/>
      <c r="C32" s="200"/>
      <c r="D32" s="200"/>
      <c r="E32" s="200"/>
      <c r="F32" s="200"/>
      <c r="G32" s="200"/>
    </row>
    <row r="33" spans="1:7" s="50" customFormat="1" x14ac:dyDescent="0.2">
      <c r="A33" s="88">
        <f>A27</f>
        <v>1</v>
      </c>
      <c r="B33" s="200" t="e">
        <f t="shared" ref="B33:G33" si="6">ROUNDUP(B13*0.87,)</f>
        <v>#REF!</v>
      </c>
      <c r="C33" s="200" t="e">
        <f t="shared" si="6"/>
        <v>#REF!</v>
      </c>
      <c r="D33" s="200" t="e">
        <f t="shared" si="6"/>
        <v>#REF!</v>
      </c>
      <c r="E33" s="200" t="e">
        <f t="shared" si="6"/>
        <v>#REF!</v>
      </c>
      <c r="F33" s="200" t="e">
        <f t="shared" si="6"/>
        <v>#REF!</v>
      </c>
      <c r="G33" s="200" t="e">
        <f t="shared" si="6"/>
        <v>#REF!</v>
      </c>
    </row>
    <row r="34" spans="1:7" s="50" customFormat="1" x14ac:dyDescent="0.2">
      <c r="A34" s="88">
        <f>A28</f>
        <v>2</v>
      </c>
      <c r="B34" s="200" t="e">
        <f t="shared" ref="B34:G34" si="7">ROUNDUP(B14*0.87,)</f>
        <v>#REF!</v>
      </c>
      <c r="C34" s="200" t="e">
        <f t="shared" si="7"/>
        <v>#REF!</v>
      </c>
      <c r="D34" s="200" t="e">
        <f t="shared" si="7"/>
        <v>#REF!</v>
      </c>
      <c r="E34" s="200" t="e">
        <f t="shared" si="7"/>
        <v>#REF!</v>
      </c>
      <c r="F34" s="200" t="e">
        <f t="shared" si="7"/>
        <v>#REF!</v>
      </c>
      <c r="G34" s="200" t="e">
        <f t="shared" si="7"/>
        <v>#REF!</v>
      </c>
    </row>
    <row r="35" spans="1:7" s="50" customFormat="1" x14ac:dyDescent="0.2">
      <c r="A35" s="42" t="s">
        <v>85</v>
      </c>
      <c r="B35" s="200"/>
      <c r="C35" s="200"/>
      <c r="D35" s="200"/>
      <c r="E35" s="200"/>
      <c r="F35" s="200"/>
      <c r="G35" s="200"/>
    </row>
    <row r="36" spans="1:7" s="50" customFormat="1" x14ac:dyDescent="0.2">
      <c r="A36" s="88">
        <f>A27</f>
        <v>1</v>
      </c>
      <c r="B36" s="200" t="e">
        <f t="shared" ref="B36:G36" si="8">ROUNDUP(B16*0.87,)</f>
        <v>#REF!</v>
      </c>
      <c r="C36" s="200" t="e">
        <f t="shared" si="8"/>
        <v>#REF!</v>
      </c>
      <c r="D36" s="200" t="e">
        <f t="shared" si="8"/>
        <v>#REF!</v>
      </c>
      <c r="E36" s="200" t="e">
        <f t="shared" si="8"/>
        <v>#REF!</v>
      </c>
      <c r="F36" s="200" t="e">
        <f t="shared" si="8"/>
        <v>#REF!</v>
      </c>
      <c r="G36" s="200" t="e">
        <f t="shared" si="8"/>
        <v>#REF!</v>
      </c>
    </row>
    <row r="37" spans="1:7" s="50" customFormat="1" x14ac:dyDescent="0.2">
      <c r="A37" s="88">
        <f>A28</f>
        <v>2</v>
      </c>
      <c r="B37" s="200" t="e">
        <f t="shared" ref="B37:G37" si="9">ROUNDUP(B17*0.87,)</f>
        <v>#REF!</v>
      </c>
      <c r="C37" s="200" t="e">
        <f t="shared" si="9"/>
        <v>#REF!</v>
      </c>
      <c r="D37" s="200" t="e">
        <f t="shared" si="9"/>
        <v>#REF!</v>
      </c>
      <c r="E37" s="200" t="e">
        <f t="shared" si="9"/>
        <v>#REF!</v>
      </c>
      <c r="F37" s="200" t="e">
        <f t="shared" si="9"/>
        <v>#REF!</v>
      </c>
      <c r="G37" s="200" t="e">
        <f t="shared" si="9"/>
        <v>#REF!</v>
      </c>
    </row>
    <row r="38" spans="1:7" s="50" customFormat="1" x14ac:dyDescent="0.2">
      <c r="A38" s="42" t="s">
        <v>86</v>
      </c>
      <c r="B38" s="200"/>
      <c r="C38" s="200"/>
      <c r="D38" s="200"/>
      <c r="E38" s="200"/>
      <c r="F38" s="200"/>
      <c r="G38" s="200"/>
    </row>
    <row r="39" spans="1:7" s="50" customFormat="1" x14ac:dyDescent="0.2">
      <c r="A39" s="88">
        <f>A27</f>
        <v>1</v>
      </c>
      <c r="B39" s="200" t="e">
        <f t="shared" ref="B39:G39" si="10">ROUNDUP(B19*0.87,)</f>
        <v>#REF!</v>
      </c>
      <c r="C39" s="200" t="e">
        <f t="shared" si="10"/>
        <v>#REF!</v>
      </c>
      <c r="D39" s="200" t="e">
        <f t="shared" si="10"/>
        <v>#REF!</v>
      </c>
      <c r="E39" s="200" t="e">
        <f t="shared" si="10"/>
        <v>#REF!</v>
      </c>
      <c r="F39" s="200" t="e">
        <f t="shared" si="10"/>
        <v>#REF!</v>
      </c>
      <c r="G39" s="200" t="e">
        <f t="shared" si="10"/>
        <v>#REF!</v>
      </c>
    </row>
    <row r="40" spans="1:7" s="50" customFormat="1" x14ac:dyDescent="0.2">
      <c r="A40" s="88">
        <f>A28</f>
        <v>2</v>
      </c>
      <c r="B40" s="200" t="e">
        <f t="shared" ref="B40:G40" si="11">ROUNDUP(B20*0.87,)</f>
        <v>#REF!</v>
      </c>
      <c r="C40" s="200" t="e">
        <f t="shared" si="11"/>
        <v>#REF!</v>
      </c>
      <c r="D40" s="200" t="e">
        <f t="shared" si="11"/>
        <v>#REF!</v>
      </c>
      <c r="E40" s="200" t="e">
        <f t="shared" si="11"/>
        <v>#REF!</v>
      </c>
      <c r="F40" s="200" t="e">
        <f t="shared" si="11"/>
        <v>#REF!</v>
      </c>
      <c r="G40" s="200" t="e">
        <f t="shared" si="11"/>
        <v>#REF!</v>
      </c>
    </row>
    <row r="41" spans="1:7" s="50" customFormat="1" x14ac:dyDescent="0.2">
      <c r="A41" s="42" t="s">
        <v>87</v>
      </c>
      <c r="B41" s="200"/>
      <c r="C41" s="200"/>
      <c r="D41" s="200"/>
      <c r="E41" s="200"/>
      <c r="F41" s="200"/>
      <c r="G41" s="200"/>
    </row>
    <row r="42" spans="1:7" s="50" customFormat="1" x14ac:dyDescent="0.2">
      <c r="A42" s="88" t="s">
        <v>88</v>
      </c>
      <c r="B42" s="200" t="e">
        <f t="shared" ref="B42:G42" si="12">ROUNDUP(B22*0.87,)</f>
        <v>#REF!</v>
      </c>
      <c r="C42" s="200" t="e">
        <f t="shared" si="12"/>
        <v>#REF!</v>
      </c>
      <c r="D42" s="200" t="e">
        <f t="shared" si="12"/>
        <v>#REF!</v>
      </c>
      <c r="E42" s="200" t="e">
        <f t="shared" si="12"/>
        <v>#REF!</v>
      </c>
      <c r="F42" s="200" t="e">
        <f t="shared" si="12"/>
        <v>#REF!</v>
      </c>
      <c r="G42" s="200" t="e">
        <f t="shared" si="12"/>
        <v>#REF!</v>
      </c>
    </row>
    <row r="43" spans="1:7" s="50" customFormat="1" x14ac:dyDescent="0.2">
      <c r="A43" s="100"/>
      <c r="B43" s="194"/>
      <c r="C43" s="194"/>
      <c r="D43" s="194"/>
      <c r="E43" s="194"/>
      <c r="F43" s="194"/>
      <c r="G43" s="194"/>
    </row>
    <row r="44" spans="1:7" s="50" customFormat="1" ht="12.75" thickBot="1" x14ac:dyDescent="0.25">
      <c r="A44" s="100"/>
      <c r="B44" s="194"/>
      <c r="C44" s="194"/>
      <c r="D44" s="194"/>
      <c r="E44" s="194"/>
      <c r="F44" s="194"/>
      <c r="G44" s="194"/>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1" t="s">
        <v>82</v>
      </c>
    </row>
    <row r="2" spans="1:7" s="51" customFormat="1" ht="12" customHeight="1" x14ac:dyDescent="0.2">
      <c r="A2" s="211"/>
    </row>
    <row r="3" spans="1:7" s="51" customFormat="1" ht="11.1" customHeight="1" x14ac:dyDescent="0.2">
      <c r="A3" s="97" t="s">
        <v>273</v>
      </c>
    </row>
    <row r="4" spans="1:7" s="52" customFormat="1" ht="32.1" customHeight="1" x14ac:dyDescent="0.2">
      <c r="A4" s="98" t="s">
        <v>64</v>
      </c>
      <c r="B4" s="191" t="e">
        <f>'C завтраками| Bed and breakfast'!#REF!</f>
        <v>#REF!</v>
      </c>
      <c r="C4" s="191" t="e">
        <f>'C завтраками| Bed and breakfast'!#REF!</f>
        <v>#REF!</v>
      </c>
      <c r="D4" s="191" t="e">
        <f>'C завтраками| Bed and breakfast'!#REF!</f>
        <v>#REF!</v>
      </c>
      <c r="E4" s="191" t="e">
        <f>'C завтраками| Bed and breakfast'!#REF!</f>
        <v>#REF!</v>
      </c>
      <c r="F4" s="191" t="e">
        <f>'C завтраками| Bed and breakfast'!#REF!</f>
        <v>#REF!</v>
      </c>
      <c r="G4" s="191" t="e">
        <f>'C завтраками| Bed and breakfast'!#REF!</f>
        <v>#REF!</v>
      </c>
    </row>
    <row r="5" spans="1:7" s="53" customFormat="1" ht="21.95" customHeight="1" x14ac:dyDescent="0.2">
      <c r="A5" s="98"/>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row>
    <row r="6" spans="1:7" s="53" customFormat="1" x14ac:dyDescent="0.2">
      <c r="A6" s="42" t="s">
        <v>83</v>
      </c>
      <c r="B6" s="197"/>
      <c r="C6" s="197"/>
      <c r="D6" s="197"/>
      <c r="E6" s="197"/>
      <c r="F6" s="197"/>
      <c r="G6" s="197"/>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8"/>
      <c r="C23" s="198"/>
      <c r="D23" s="198"/>
      <c r="E23" s="198"/>
      <c r="F23" s="198"/>
      <c r="G23" s="198"/>
    </row>
    <row r="24" spans="1:7" ht="18" customHeight="1" x14ac:dyDescent="0.2">
      <c r="A24" s="111" t="s">
        <v>100</v>
      </c>
      <c r="B24" s="191" t="e">
        <f t="shared" ref="B24:G24" si="0">B4</f>
        <v>#REF!</v>
      </c>
      <c r="C24" s="191" t="e">
        <f t="shared" si="0"/>
        <v>#REF!</v>
      </c>
      <c r="D24" s="191" t="e">
        <f t="shared" si="0"/>
        <v>#REF!</v>
      </c>
      <c r="E24" s="191" t="e">
        <f t="shared" si="0"/>
        <v>#REF!</v>
      </c>
      <c r="F24" s="191" t="e">
        <f t="shared" si="0"/>
        <v>#REF!</v>
      </c>
      <c r="G24" s="191" t="e">
        <f t="shared" si="0"/>
        <v>#REF!</v>
      </c>
    </row>
    <row r="25" spans="1:7" ht="20.25" customHeight="1" x14ac:dyDescent="0.2">
      <c r="A25" s="90" t="s">
        <v>64</v>
      </c>
      <c r="B25" s="191" t="e">
        <f t="shared" ref="B25:G25" si="1">B5</f>
        <v>#REF!</v>
      </c>
      <c r="C25" s="191" t="e">
        <f t="shared" si="1"/>
        <v>#REF!</v>
      </c>
      <c r="D25" s="191" t="e">
        <f t="shared" si="1"/>
        <v>#REF!</v>
      </c>
      <c r="E25" s="191" t="e">
        <f t="shared" si="1"/>
        <v>#REF!</v>
      </c>
      <c r="F25" s="191" t="e">
        <f t="shared" si="1"/>
        <v>#REF!</v>
      </c>
      <c r="G25" s="191" t="e">
        <f t="shared" si="1"/>
        <v>#REF!</v>
      </c>
    </row>
    <row r="26" spans="1:7" s="44" customFormat="1" x14ac:dyDescent="0.2">
      <c r="A26" s="42" t="s">
        <v>83</v>
      </c>
      <c r="B26" s="197"/>
      <c r="C26" s="197"/>
      <c r="D26" s="197"/>
      <c r="E26" s="197"/>
      <c r="F26" s="197"/>
      <c r="G26" s="197"/>
    </row>
    <row r="27" spans="1:7" s="50" customFormat="1" x14ac:dyDescent="0.2">
      <c r="A27" s="88">
        <v>1</v>
      </c>
      <c r="B27" s="200" t="e">
        <f t="shared" ref="B27:G27" si="2">ROUNDUP(B7*0.87,)+25</f>
        <v>#REF!</v>
      </c>
      <c r="C27" s="200" t="e">
        <f t="shared" si="2"/>
        <v>#REF!</v>
      </c>
      <c r="D27" s="200" t="e">
        <f t="shared" si="2"/>
        <v>#REF!</v>
      </c>
      <c r="E27" s="200" t="e">
        <f t="shared" si="2"/>
        <v>#REF!</v>
      </c>
      <c r="F27" s="200" t="e">
        <f t="shared" si="2"/>
        <v>#REF!</v>
      </c>
      <c r="G27" s="200" t="e">
        <f t="shared" si="2"/>
        <v>#REF!</v>
      </c>
    </row>
    <row r="28" spans="1:7" s="50" customFormat="1" x14ac:dyDescent="0.2">
      <c r="A28" s="88">
        <v>2</v>
      </c>
      <c r="B28" s="200" t="e">
        <f t="shared" ref="B28:G28" si="3">ROUNDUP(B8*0.87,)+25</f>
        <v>#REF!</v>
      </c>
      <c r="C28" s="200" t="e">
        <f t="shared" si="3"/>
        <v>#REF!</v>
      </c>
      <c r="D28" s="200" t="e">
        <f t="shared" si="3"/>
        <v>#REF!</v>
      </c>
      <c r="E28" s="200" t="e">
        <f t="shared" si="3"/>
        <v>#REF!</v>
      </c>
      <c r="F28" s="200" t="e">
        <f t="shared" si="3"/>
        <v>#REF!</v>
      </c>
      <c r="G28" s="200" t="e">
        <f t="shared" si="3"/>
        <v>#REF!</v>
      </c>
    </row>
    <row r="29" spans="1:7" s="50" customFormat="1" x14ac:dyDescent="0.2">
      <c r="A29" s="42" t="s">
        <v>234</v>
      </c>
      <c r="B29" s="200"/>
      <c r="C29" s="200"/>
      <c r="D29" s="200"/>
      <c r="E29" s="200"/>
      <c r="F29" s="200"/>
      <c r="G29" s="200"/>
    </row>
    <row r="30" spans="1:7" s="50" customFormat="1" x14ac:dyDescent="0.2">
      <c r="A30" s="180">
        <v>1</v>
      </c>
      <c r="B30" s="200" t="e">
        <f t="shared" ref="B30:G30" si="4">ROUNDUP(B10*0.87,)+25</f>
        <v>#REF!</v>
      </c>
      <c r="C30" s="200" t="e">
        <f t="shared" si="4"/>
        <v>#REF!</v>
      </c>
      <c r="D30" s="200" t="e">
        <f t="shared" si="4"/>
        <v>#REF!</v>
      </c>
      <c r="E30" s="200" t="e">
        <f t="shared" si="4"/>
        <v>#REF!</v>
      </c>
      <c r="F30" s="200" t="e">
        <f t="shared" si="4"/>
        <v>#REF!</v>
      </c>
      <c r="G30" s="200" t="e">
        <f t="shared" si="4"/>
        <v>#REF!</v>
      </c>
    </row>
    <row r="31" spans="1:7" s="50" customFormat="1" x14ac:dyDescent="0.2">
      <c r="A31" s="180">
        <v>2</v>
      </c>
      <c r="B31" s="200" t="e">
        <f t="shared" ref="B31:G31" si="5">ROUNDUP(B11*0.87,)+25</f>
        <v>#REF!</v>
      </c>
      <c r="C31" s="200" t="e">
        <f t="shared" si="5"/>
        <v>#REF!</v>
      </c>
      <c r="D31" s="200" t="e">
        <f t="shared" si="5"/>
        <v>#REF!</v>
      </c>
      <c r="E31" s="200" t="e">
        <f t="shared" si="5"/>
        <v>#REF!</v>
      </c>
      <c r="F31" s="200" t="e">
        <f t="shared" si="5"/>
        <v>#REF!</v>
      </c>
      <c r="G31" s="200" t="e">
        <f t="shared" si="5"/>
        <v>#REF!</v>
      </c>
    </row>
    <row r="32" spans="1:7" s="50" customFormat="1" x14ac:dyDescent="0.2">
      <c r="A32" s="42" t="s">
        <v>84</v>
      </c>
      <c r="B32" s="200"/>
      <c r="C32" s="200"/>
      <c r="D32" s="200"/>
      <c r="E32" s="200"/>
      <c r="F32" s="200"/>
      <c r="G32" s="200"/>
    </row>
    <row r="33" spans="1:7" s="50" customFormat="1" x14ac:dyDescent="0.2">
      <c r="A33" s="88">
        <f>A27</f>
        <v>1</v>
      </c>
      <c r="B33" s="200" t="e">
        <f t="shared" ref="B33:G33" si="6">ROUNDUP(B13*0.87,)+25</f>
        <v>#REF!</v>
      </c>
      <c r="C33" s="200" t="e">
        <f t="shared" si="6"/>
        <v>#REF!</v>
      </c>
      <c r="D33" s="200" t="e">
        <f t="shared" si="6"/>
        <v>#REF!</v>
      </c>
      <c r="E33" s="200" t="e">
        <f t="shared" si="6"/>
        <v>#REF!</v>
      </c>
      <c r="F33" s="200" t="e">
        <f t="shared" si="6"/>
        <v>#REF!</v>
      </c>
      <c r="G33" s="200" t="e">
        <f t="shared" si="6"/>
        <v>#REF!</v>
      </c>
    </row>
    <row r="34" spans="1:7" s="50" customFormat="1" x14ac:dyDescent="0.2">
      <c r="A34" s="88">
        <f>A28</f>
        <v>2</v>
      </c>
      <c r="B34" s="200" t="e">
        <f t="shared" ref="B34:G34" si="7">ROUNDUP(B14*0.87,)+25</f>
        <v>#REF!</v>
      </c>
      <c r="C34" s="200" t="e">
        <f t="shared" si="7"/>
        <v>#REF!</v>
      </c>
      <c r="D34" s="200" t="e">
        <f t="shared" si="7"/>
        <v>#REF!</v>
      </c>
      <c r="E34" s="200" t="e">
        <f t="shared" si="7"/>
        <v>#REF!</v>
      </c>
      <c r="F34" s="200" t="e">
        <f t="shared" si="7"/>
        <v>#REF!</v>
      </c>
      <c r="G34" s="200" t="e">
        <f t="shared" si="7"/>
        <v>#REF!</v>
      </c>
    </row>
    <row r="35" spans="1:7" s="50" customFormat="1" x14ac:dyDescent="0.2">
      <c r="A35" s="42" t="s">
        <v>85</v>
      </c>
      <c r="B35" s="200"/>
      <c r="C35" s="200"/>
      <c r="D35" s="200"/>
      <c r="E35" s="200"/>
      <c r="F35" s="200"/>
      <c r="G35" s="200"/>
    </row>
    <row r="36" spans="1:7" s="50" customFormat="1" x14ac:dyDescent="0.2">
      <c r="A36" s="88">
        <f>A27</f>
        <v>1</v>
      </c>
      <c r="B36" s="200" t="e">
        <f t="shared" ref="B36:G36" si="8">ROUNDUP(B16*0.87,)+25</f>
        <v>#REF!</v>
      </c>
      <c r="C36" s="200" t="e">
        <f t="shared" si="8"/>
        <v>#REF!</v>
      </c>
      <c r="D36" s="200" t="e">
        <f t="shared" si="8"/>
        <v>#REF!</v>
      </c>
      <c r="E36" s="200" t="e">
        <f t="shared" si="8"/>
        <v>#REF!</v>
      </c>
      <c r="F36" s="200" t="e">
        <f t="shared" si="8"/>
        <v>#REF!</v>
      </c>
      <c r="G36" s="200" t="e">
        <f t="shared" si="8"/>
        <v>#REF!</v>
      </c>
    </row>
    <row r="37" spans="1:7" s="50" customFormat="1" x14ac:dyDescent="0.2">
      <c r="A37" s="88">
        <f>A28</f>
        <v>2</v>
      </c>
      <c r="B37" s="200" t="e">
        <f t="shared" ref="B37:G37" si="9">ROUNDUP(B17*0.87,)+25</f>
        <v>#REF!</v>
      </c>
      <c r="C37" s="200" t="e">
        <f t="shared" si="9"/>
        <v>#REF!</v>
      </c>
      <c r="D37" s="200" t="e">
        <f t="shared" si="9"/>
        <v>#REF!</v>
      </c>
      <c r="E37" s="200" t="e">
        <f t="shared" si="9"/>
        <v>#REF!</v>
      </c>
      <c r="F37" s="200" t="e">
        <f t="shared" si="9"/>
        <v>#REF!</v>
      </c>
      <c r="G37" s="200" t="e">
        <f t="shared" si="9"/>
        <v>#REF!</v>
      </c>
    </row>
    <row r="38" spans="1:7" s="50" customFormat="1" x14ac:dyDescent="0.2">
      <c r="A38" s="42" t="s">
        <v>86</v>
      </c>
      <c r="B38" s="200"/>
      <c r="C38" s="200"/>
      <c r="D38" s="200"/>
      <c r="E38" s="200"/>
      <c r="F38" s="200"/>
      <c r="G38" s="200"/>
    </row>
    <row r="39" spans="1:7" s="50" customFormat="1" x14ac:dyDescent="0.2">
      <c r="A39" s="88">
        <f>A27</f>
        <v>1</v>
      </c>
      <c r="B39" s="200" t="e">
        <f t="shared" ref="B39:G39" si="10">ROUNDUP(B19*0.87,)+25</f>
        <v>#REF!</v>
      </c>
      <c r="C39" s="200" t="e">
        <f t="shared" si="10"/>
        <v>#REF!</v>
      </c>
      <c r="D39" s="200" t="e">
        <f t="shared" si="10"/>
        <v>#REF!</v>
      </c>
      <c r="E39" s="200" t="e">
        <f t="shared" si="10"/>
        <v>#REF!</v>
      </c>
      <c r="F39" s="200" t="e">
        <f t="shared" si="10"/>
        <v>#REF!</v>
      </c>
      <c r="G39" s="200" t="e">
        <f t="shared" si="10"/>
        <v>#REF!</v>
      </c>
    </row>
    <row r="40" spans="1:7" s="50" customFormat="1" x14ac:dyDescent="0.2">
      <c r="A40" s="88">
        <f>A28</f>
        <v>2</v>
      </c>
      <c r="B40" s="200" t="e">
        <f t="shared" ref="B40:G40" si="11">ROUNDUP(B20*0.87,)+25</f>
        <v>#REF!</v>
      </c>
      <c r="C40" s="200" t="e">
        <f t="shared" si="11"/>
        <v>#REF!</v>
      </c>
      <c r="D40" s="200" t="e">
        <f t="shared" si="11"/>
        <v>#REF!</v>
      </c>
      <c r="E40" s="200" t="e">
        <f t="shared" si="11"/>
        <v>#REF!</v>
      </c>
      <c r="F40" s="200" t="e">
        <f t="shared" si="11"/>
        <v>#REF!</v>
      </c>
      <c r="G40" s="200" t="e">
        <f t="shared" si="11"/>
        <v>#REF!</v>
      </c>
    </row>
    <row r="41" spans="1:7" s="50" customFormat="1" x14ac:dyDescent="0.2">
      <c r="A41" s="42" t="s">
        <v>87</v>
      </c>
      <c r="B41" s="200"/>
      <c r="C41" s="200"/>
      <c r="D41" s="200"/>
      <c r="E41" s="200"/>
      <c r="F41" s="200"/>
      <c r="G41" s="200"/>
    </row>
    <row r="42" spans="1:7" s="50" customFormat="1" x14ac:dyDescent="0.2">
      <c r="A42" s="88" t="s">
        <v>88</v>
      </c>
      <c r="B42" s="200" t="e">
        <f t="shared" ref="B42:G42" si="12">ROUNDUP(B22*0.87,)+25</f>
        <v>#REF!</v>
      </c>
      <c r="C42" s="200" t="e">
        <f t="shared" si="12"/>
        <v>#REF!</v>
      </c>
      <c r="D42" s="200" t="e">
        <f t="shared" si="12"/>
        <v>#REF!</v>
      </c>
      <c r="E42" s="200" t="e">
        <f t="shared" si="12"/>
        <v>#REF!</v>
      </c>
      <c r="F42" s="200" t="e">
        <f t="shared" si="12"/>
        <v>#REF!</v>
      </c>
      <c r="G42" s="200" t="e">
        <f t="shared" si="12"/>
        <v>#REF!</v>
      </c>
    </row>
    <row r="43" spans="1:7" s="50" customFormat="1" x14ac:dyDescent="0.2">
      <c r="A43" s="100"/>
      <c r="B43" s="194"/>
      <c r="C43" s="194"/>
      <c r="D43" s="194"/>
      <c r="E43" s="194"/>
      <c r="F43" s="194"/>
      <c r="G43" s="194"/>
    </row>
    <row r="44" spans="1:7" s="50" customFormat="1" ht="12.75" thickBot="1" x14ac:dyDescent="0.25">
      <c r="A44" s="100"/>
      <c r="B44" s="194"/>
      <c r="C44" s="194"/>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1" t="s">
        <v>82</v>
      </c>
    </row>
    <row r="2" spans="1:7" s="51" customFormat="1" ht="12" customHeight="1" x14ac:dyDescent="0.2">
      <c r="A2" s="211"/>
    </row>
    <row r="3" spans="1:7" s="51" customFormat="1" ht="11.1" customHeight="1" x14ac:dyDescent="0.2">
      <c r="A3" s="97" t="s">
        <v>273</v>
      </c>
    </row>
    <row r="4" spans="1:7" s="52" customFormat="1" ht="32.1" customHeight="1" x14ac:dyDescent="0.2">
      <c r="A4" s="98" t="s">
        <v>64</v>
      </c>
      <c r="B4" s="191" t="e">
        <f>'C завтраками| Bed and breakfast'!#REF!</f>
        <v>#REF!</v>
      </c>
      <c r="C4" s="191" t="e">
        <f>'C завтраками| Bed and breakfast'!#REF!</f>
        <v>#REF!</v>
      </c>
      <c r="D4" s="191" t="e">
        <f>'C завтраками| Bed and breakfast'!#REF!</f>
        <v>#REF!</v>
      </c>
      <c r="E4" s="191" t="e">
        <f>'C завтраками| Bed and breakfast'!#REF!</f>
        <v>#REF!</v>
      </c>
      <c r="F4" s="191" t="e">
        <f>'C завтраками| Bed and breakfast'!#REF!</f>
        <v>#REF!</v>
      </c>
      <c r="G4" s="191" t="e">
        <f>'C завтраками| Bed and breakfast'!#REF!</f>
        <v>#REF!</v>
      </c>
    </row>
    <row r="5" spans="1:7" s="53" customFormat="1" ht="21.95" customHeight="1" x14ac:dyDescent="0.2">
      <c r="A5" s="98"/>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row>
    <row r="6" spans="1:7" s="53" customFormat="1" x14ac:dyDescent="0.2">
      <c r="A6" s="42" t="s">
        <v>83</v>
      </c>
      <c r="B6" s="197"/>
      <c r="C6" s="197"/>
      <c r="D6" s="197"/>
      <c r="E6" s="197"/>
      <c r="F6" s="197"/>
      <c r="G6" s="197"/>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8"/>
      <c r="C23" s="198"/>
      <c r="D23" s="198"/>
      <c r="E23" s="198"/>
      <c r="F23" s="198"/>
      <c r="G23" s="198"/>
    </row>
    <row r="24" spans="1:7" ht="18" customHeight="1" x14ac:dyDescent="0.2">
      <c r="A24" s="111" t="s">
        <v>100</v>
      </c>
      <c r="B24" s="191" t="e">
        <f t="shared" ref="B24:G24" si="0">B4</f>
        <v>#REF!</v>
      </c>
      <c r="C24" s="191" t="e">
        <f t="shared" si="0"/>
        <v>#REF!</v>
      </c>
      <c r="D24" s="191" t="e">
        <f t="shared" si="0"/>
        <v>#REF!</v>
      </c>
      <c r="E24" s="191" t="e">
        <f t="shared" si="0"/>
        <v>#REF!</v>
      </c>
      <c r="F24" s="191" t="e">
        <f t="shared" si="0"/>
        <v>#REF!</v>
      </c>
      <c r="G24" s="191" t="e">
        <f t="shared" si="0"/>
        <v>#REF!</v>
      </c>
    </row>
    <row r="25" spans="1:7" ht="20.25" customHeight="1" x14ac:dyDescent="0.2">
      <c r="A25" s="90" t="s">
        <v>64</v>
      </c>
      <c r="B25" s="191" t="e">
        <f t="shared" ref="B25:G25" si="1">B5</f>
        <v>#REF!</v>
      </c>
      <c r="C25" s="191" t="e">
        <f t="shared" si="1"/>
        <v>#REF!</v>
      </c>
      <c r="D25" s="191" t="e">
        <f t="shared" si="1"/>
        <v>#REF!</v>
      </c>
      <c r="E25" s="191" t="e">
        <f t="shared" si="1"/>
        <v>#REF!</v>
      </c>
      <c r="F25" s="191" t="e">
        <f t="shared" si="1"/>
        <v>#REF!</v>
      </c>
      <c r="G25" s="191" t="e">
        <f t="shared" si="1"/>
        <v>#REF!</v>
      </c>
    </row>
    <row r="26" spans="1:7" s="44" customFormat="1" x14ac:dyDescent="0.2">
      <c r="A26" s="42" t="s">
        <v>83</v>
      </c>
      <c r="B26" s="197"/>
      <c r="C26" s="197"/>
      <c r="D26" s="197"/>
      <c r="E26" s="197"/>
      <c r="F26" s="197"/>
      <c r="G26" s="197"/>
    </row>
    <row r="27" spans="1:7" s="50" customFormat="1" x14ac:dyDescent="0.2">
      <c r="A27" s="88">
        <v>1</v>
      </c>
      <c r="B27" s="200" t="e">
        <f t="shared" ref="B27:G27" si="2">ROUNDUP(B7*0.87,)+35</f>
        <v>#REF!</v>
      </c>
      <c r="C27" s="200" t="e">
        <f t="shared" si="2"/>
        <v>#REF!</v>
      </c>
      <c r="D27" s="200" t="e">
        <f t="shared" si="2"/>
        <v>#REF!</v>
      </c>
      <c r="E27" s="200" t="e">
        <f t="shared" si="2"/>
        <v>#REF!</v>
      </c>
      <c r="F27" s="200" t="e">
        <f t="shared" si="2"/>
        <v>#REF!</v>
      </c>
      <c r="G27" s="200" t="e">
        <f t="shared" si="2"/>
        <v>#REF!</v>
      </c>
    </row>
    <row r="28" spans="1:7" s="50" customFormat="1" x14ac:dyDescent="0.2">
      <c r="A28" s="88">
        <v>2</v>
      </c>
      <c r="B28" s="200" t="e">
        <f t="shared" ref="B28:G28" si="3">ROUNDUP(B8*0.87,)+35</f>
        <v>#REF!</v>
      </c>
      <c r="C28" s="200" t="e">
        <f t="shared" si="3"/>
        <v>#REF!</v>
      </c>
      <c r="D28" s="200" t="e">
        <f t="shared" si="3"/>
        <v>#REF!</v>
      </c>
      <c r="E28" s="200" t="e">
        <f t="shared" si="3"/>
        <v>#REF!</v>
      </c>
      <c r="F28" s="200" t="e">
        <f t="shared" si="3"/>
        <v>#REF!</v>
      </c>
      <c r="G28" s="200" t="e">
        <f t="shared" si="3"/>
        <v>#REF!</v>
      </c>
    </row>
    <row r="29" spans="1:7" s="50" customFormat="1" x14ac:dyDescent="0.2">
      <c r="A29" s="42" t="s">
        <v>234</v>
      </c>
      <c r="B29" s="200"/>
      <c r="C29" s="200"/>
      <c r="D29" s="200"/>
      <c r="E29" s="200"/>
      <c r="F29" s="200"/>
      <c r="G29" s="200"/>
    </row>
    <row r="30" spans="1:7" s="50" customFormat="1" x14ac:dyDescent="0.2">
      <c r="A30" s="180">
        <v>1</v>
      </c>
      <c r="B30" s="200" t="e">
        <f t="shared" ref="B30:G30" si="4">ROUNDUP(B10*0.87,)+35</f>
        <v>#REF!</v>
      </c>
      <c r="C30" s="200" t="e">
        <f t="shared" si="4"/>
        <v>#REF!</v>
      </c>
      <c r="D30" s="200" t="e">
        <f t="shared" si="4"/>
        <v>#REF!</v>
      </c>
      <c r="E30" s="200" t="e">
        <f t="shared" si="4"/>
        <v>#REF!</v>
      </c>
      <c r="F30" s="200" t="e">
        <f t="shared" si="4"/>
        <v>#REF!</v>
      </c>
      <c r="G30" s="200" t="e">
        <f t="shared" si="4"/>
        <v>#REF!</v>
      </c>
    </row>
    <row r="31" spans="1:7" s="50" customFormat="1" x14ac:dyDescent="0.2">
      <c r="A31" s="180">
        <v>2</v>
      </c>
      <c r="B31" s="200" t="e">
        <f t="shared" ref="B31:G31" si="5">ROUNDUP(B11*0.87,)+35</f>
        <v>#REF!</v>
      </c>
      <c r="C31" s="200" t="e">
        <f t="shared" si="5"/>
        <v>#REF!</v>
      </c>
      <c r="D31" s="200" t="e">
        <f t="shared" si="5"/>
        <v>#REF!</v>
      </c>
      <c r="E31" s="200" t="e">
        <f t="shared" si="5"/>
        <v>#REF!</v>
      </c>
      <c r="F31" s="200" t="e">
        <f t="shared" si="5"/>
        <v>#REF!</v>
      </c>
      <c r="G31" s="200" t="e">
        <f t="shared" si="5"/>
        <v>#REF!</v>
      </c>
    </row>
    <row r="32" spans="1:7" s="50" customFormat="1" x14ac:dyDescent="0.2">
      <c r="A32" s="42" t="s">
        <v>84</v>
      </c>
      <c r="B32" s="200"/>
      <c r="C32" s="200"/>
      <c r="D32" s="200"/>
      <c r="E32" s="200"/>
      <c r="F32" s="200"/>
      <c r="G32" s="200"/>
    </row>
    <row r="33" spans="1:7" s="50" customFormat="1" x14ac:dyDescent="0.2">
      <c r="A33" s="88">
        <f>A27</f>
        <v>1</v>
      </c>
      <c r="B33" s="200" t="e">
        <f t="shared" ref="B33:G33" si="6">ROUNDUP(B13*0.87,)+35</f>
        <v>#REF!</v>
      </c>
      <c r="C33" s="200" t="e">
        <f t="shared" si="6"/>
        <v>#REF!</v>
      </c>
      <c r="D33" s="200" t="e">
        <f t="shared" si="6"/>
        <v>#REF!</v>
      </c>
      <c r="E33" s="200" t="e">
        <f t="shared" si="6"/>
        <v>#REF!</v>
      </c>
      <c r="F33" s="200" t="e">
        <f t="shared" si="6"/>
        <v>#REF!</v>
      </c>
      <c r="G33" s="200" t="e">
        <f t="shared" si="6"/>
        <v>#REF!</v>
      </c>
    </row>
    <row r="34" spans="1:7" s="50" customFormat="1" x14ac:dyDescent="0.2">
      <c r="A34" s="88">
        <f>A28</f>
        <v>2</v>
      </c>
      <c r="B34" s="200" t="e">
        <f t="shared" ref="B34:G34" si="7">ROUNDUP(B14*0.87,)+35</f>
        <v>#REF!</v>
      </c>
      <c r="C34" s="200" t="e">
        <f t="shared" si="7"/>
        <v>#REF!</v>
      </c>
      <c r="D34" s="200" t="e">
        <f t="shared" si="7"/>
        <v>#REF!</v>
      </c>
      <c r="E34" s="200" t="e">
        <f t="shared" si="7"/>
        <v>#REF!</v>
      </c>
      <c r="F34" s="200" t="e">
        <f t="shared" si="7"/>
        <v>#REF!</v>
      </c>
      <c r="G34" s="200" t="e">
        <f t="shared" si="7"/>
        <v>#REF!</v>
      </c>
    </row>
    <row r="35" spans="1:7" s="50" customFormat="1" x14ac:dyDescent="0.2">
      <c r="A35" s="42" t="s">
        <v>85</v>
      </c>
      <c r="B35" s="200"/>
      <c r="C35" s="200"/>
      <c r="D35" s="200"/>
      <c r="E35" s="200"/>
      <c r="F35" s="200"/>
      <c r="G35" s="200"/>
    </row>
    <row r="36" spans="1:7" s="50" customFormat="1" x14ac:dyDescent="0.2">
      <c r="A36" s="88">
        <f>A27</f>
        <v>1</v>
      </c>
      <c r="B36" s="200" t="e">
        <f t="shared" ref="B36:G36" si="8">ROUNDUP(B16*0.87,)+35</f>
        <v>#REF!</v>
      </c>
      <c r="C36" s="200" t="e">
        <f t="shared" si="8"/>
        <v>#REF!</v>
      </c>
      <c r="D36" s="200" t="e">
        <f t="shared" si="8"/>
        <v>#REF!</v>
      </c>
      <c r="E36" s="200" t="e">
        <f t="shared" si="8"/>
        <v>#REF!</v>
      </c>
      <c r="F36" s="200" t="e">
        <f t="shared" si="8"/>
        <v>#REF!</v>
      </c>
      <c r="G36" s="200" t="e">
        <f t="shared" si="8"/>
        <v>#REF!</v>
      </c>
    </row>
    <row r="37" spans="1:7" s="50" customFormat="1" x14ac:dyDescent="0.2">
      <c r="A37" s="88">
        <f>A28</f>
        <v>2</v>
      </c>
      <c r="B37" s="200" t="e">
        <f t="shared" ref="B37:G37" si="9">ROUNDUP(B17*0.87,)+35</f>
        <v>#REF!</v>
      </c>
      <c r="C37" s="200" t="e">
        <f t="shared" si="9"/>
        <v>#REF!</v>
      </c>
      <c r="D37" s="200" t="e">
        <f t="shared" si="9"/>
        <v>#REF!</v>
      </c>
      <c r="E37" s="200" t="e">
        <f t="shared" si="9"/>
        <v>#REF!</v>
      </c>
      <c r="F37" s="200" t="e">
        <f t="shared" si="9"/>
        <v>#REF!</v>
      </c>
      <c r="G37" s="200" t="e">
        <f t="shared" si="9"/>
        <v>#REF!</v>
      </c>
    </row>
    <row r="38" spans="1:7" s="50" customFormat="1" x14ac:dyDescent="0.2">
      <c r="A38" s="42" t="s">
        <v>86</v>
      </c>
      <c r="B38" s="200"/>
      <c r="C38" s="200"/>
      <c r="D38" s="200"/>
      <c r="E38" s="200"/>
      <c r="F38" s="200"/>
      <c r="G38" s="200"/>
    </row>
    <row r="39" spans="1:7" s="50" customFormat="1" x14ac:dyDescent="0.2">
      <c r="A39" s="88">
        <f>A27</f>
        <v>1</v>
      </c>
      <c r="B39" s="200" t="e">
        <f t="shared" ref="B39:G39" si="10">ROUNDUP(B19*0.87,)+35</f>
        <v>#REF!</v>
      </c>
      <c r="C39" s="200" t="e">
        <f t="shared" si="10"/>
        <v>#REF!</v>
      </c>
      <c r="D39" s="200" t="e">
        <f t="shared" si="10"/>
        <v>#REF!</v>
      </c>
      <c r="E39" s="200" t="e">
        <f t="shared" si="10"/>
        <v>#REF!</v>
      </c>
      <c r="F39" s="200" t="e">
        <f t="shared" si="10"/>
        <v>#REF!</v>
      </c>
      <c r="G39" s="200" t="e">
        <f t="shared" si="10"/>
        <v>#REF!</v>
      </c>
    </row>
    <row r="40" spans="1:7" s="50" customFormat="1" x14ac:dyDescent="0.2">
      <c r="A40" s="88">
        <f>A28</f>
        <v>2</v>
      </c>
      <c r="B40" s="200" t="e">
        <f t="shared" ref="B40:G40" si="11">ROUNDUP(B20*0.87,)+35</f>
        <v>#REF!</v>
      </c>
      <c r="C40" s="200" t="e">
        <f t="shared" si="11"/>
        <v>#REF!</v>
      </c>
      <c r="D40" s="200" t="e">
        <f t="shared" si="11"/>
        <v>#REF!</v>
      </c>
      <c r="E40" s="200" t="e">
        <f t="shared" si="11"/>
        <v>#REF!</v>
      </c>
      <c r="F40" s="200" t="e">
        <f t="shared" si="11"/>
        <v>#REF!</v>
      </c>
      <c r="G40" s="200" t="e">
        <f t="shared" si="11"/>
        <v>#REF!</v>
      </c>
    </row>
    <row r="41" spans="1:7" s="50" customFormat="1" x14ac:dyDescent="0.2">
      <c r="A41" s="42" t="s">
        <v>87</v>
      </c>
      <c r="B41" s="200"/>
      <c r="C41" s="200"/>
      <c r="D41" s="200"/>
      <c r="E41" s="200"/>
      <c r="F41" s="200"/>
      <c r="G41" s="200"/>
    </row>
    <row r="42" spans="1:7" s="50" customFormat="1" x14ac:dyDescent="0.2">
      <c r="A42" s="88" t="s">
        <v>88</v>
      </c>
      <c r="B42" s="200" t="e">
        <f t="shared" ref="B42:G42" si="12">ROUNDUP(B22*0.87,)+35</f>
        <v>#REF!</v>
      </c>
      <c r="C42" s="200" t="e">
        <f t="shared" si="12"/>
        <v>#REF!</v>
      </c>
      <c r="D42" s="200" t="e">
        <f t="shared" si="12"/>
        <v>#REF!</v>
      </c>
      <c r="E42" s="200" t="e">
        <f t="shared" si="12"/>
        <v>#REF!</v>
      </c>
      <c r="F42" s="200" t="e">
        <f t="shared" si="12"/>
        <v>#REF!</v>
      </c>
      <c r="G42" s="200" t="e">
        <f t="shared" si="12"/>
        <v>#REF!</v>
      </c>
    </row>
    <row r="43" spans="1:7" s="50" customFormat="1" x14ac:dyDescent="0.2">
      <c r="A43" s="100"/>
      <c r="B43" s="194"/>
      <c r="C43" s="194"/>
      <c r="D43" s="194"/>
      <c r="E43" s="194"/>
      <c r="F43" s="194"/>
      <c r="G43" s="194"/>
    </row>
    <row r="44" spans="1:7" s="50" customFormat="1" ht="12.75" thickBot="1" x14ac:dyDescent="0.25">
      <c r="A44" s="100"/>
      <c r="B44" s="194"/>
      <c r="C44" s="194"/>
      <c r="D44" s="194"/>
      <c r="E44" s="194"/>
      <c r="F44" s="194"/>
      <c r="G44" s="194"/>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1" t="s">
        <v>82</v>
      </c>
    </row>
    <row r="2" spans="1:7" s="51" customFormat="1" ht="12" customHeight="1" x14ac:dyDescent="0.2">
      <c r="A2" s="211"/>
    </row>
    <row r="3" spans="1:7" s="51" customFormat="1" ht="11.1" customHeight="1" x14ac:dyDescent="0.2">
      <c r="A3" s="97" t="s">
        <v>273</v>
      </c>
    </row>
    <row r="4" spans="1:7" s="52" customFormat="1" ht="32.1" customHeight="1" x14ac:dyDescent="0.2">
      <c r="A4" s="98" t="s">
        <v>64</v>
      </c>
      <c r="B4" s="191" t="e">
        <f>'C завтраками| Bed and breakfast'!#REF!</f>
        <v>#REF!</v>
      </c>
      <c r="C4" s="191" t="e">
        <f>'C завтраками| Bed and breakfast'!#REF!</f>
        <v>#REF!</v>
      </c>
      <c r="D4" s="191" t="e">
        <f>'C завтраками| Bed and breakfast'!#REF!</f>
        <v>#REF!</v>
      </c>
      <c r="E4" s="191" t="e">
        <f>'C завтраками| Bed and breakfast'!#REF!</f>
        <v>#REF!</v>
      </c>
      <c r="F4" s="191" t="e">
        <f>'C завтраками| Bed and breakfast'!#REF!</f>
        <v>#REF!</v>
      </c>
      <c r="G4" s="191" t="e">
        <f>'C завтраками| Bed and breakfast'!#REF!</f>
        <v>#REF!</v>
      </c>
    </row>
    <row r="5" spans="1:7" s="53" customFormat="1" ht="21.95" customHeight="1" x14ac:dyDescent="0.2">
      <c r="A5" s="98"/>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row>
    <row r="6" spans="1:7" s="53" customFormat="1" x14ac:dyDescent="0.2">
      <c r="A6" s="42" t="s">
        <v>83</v>
      </c>
      <c r="B6" s="197"/>
      <c r="C6" s="197"/>
      <c r="D6" s="197"/>
      <c r="E6" s="197"/>
      <c r="F6" s="197"/>
      <c r="G6" s="197"/>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8"/>
      <c r="C23" s="198"/>
      <c r="D23" s="198"/>
      <c r="E23" s="198"/>
      <c r="F23" s="198"/>
      <c r="G23" s="198"/>
    </row>
    <row r="24" spans="1:7" s="50" customFormat="1" ht="12.75" thickBot="1" x14ac:dyDescent="0.25">
      <c r="A24" s="100"/>
      <c r="B24" s="194"/>
      <c r="C24" s="194"/>
    </row>
    <row r="25" spans="1:7" s="50" customFormat="1" ht="12.75" thickBot="1" x14ac:dyDescent="0.25">
      <c r="A25" s="104" t="s">
        <v>66</v>
      </c>
    </row>
    <row r="26" spans="1:7" x14ac:dyDescent="0.2">
      <c r="A26" s="63" t="s">
        <v>78</v>
      </c>
    </row>
    <row r="27" spans="1:7" ht="9" hidden="1" customHeight="1" x14ac:dyDescent="0.2">
      <c r="A27" s="43" t="s">
        <v>67</v>
      </c>
    </row>
    <row r="28" spans="1:7" ht="10.7" customHeight="1" x14ac:dyDescent="0.2">
      <c r="A28" s="43" t="s">
        <v>89</v>
      </c>
    </row>
    <row r="29" spans="1:7" x14ac:dyDescent="0.2">
      <c r="A29" s="43" t="s">
        <v>68</v>
      </c>
    </row>
    <row r="30" spans="1:7" ht="13.35" customHeight="1" x14ac:dyDescent="0.2">
      <c r="A30" s="43" t="s">
        <v>69</v>
      </c>
    </row>
    <row r="31" spans="1:7" ht="13.35" customHeight="1" x14ac:dyDescent="0.2">
      <c r="A31" s="159" t="s">
        <v>162</v>
      </c>
    </row>
    <row r="32" spans="1:7" ht="12.6" customHeight="1" thickBot="1" x14ac:dyDescent="0.25">
      <c r="A32" s="3"/>
    </row>
    <row r="33" spans="1:1" ht="11.45" customHeight="1" thickBot="1" x14ac:dyDescent="0.25">
      <c r="A33" s="107" t="s">
        <v>139</v>
      </c>
    </row>
    <row r="34" spans="1:1" ht="12.75" thickBot="1" x14ac:dyDescent="0.25">
      <c r="A34" s="176" t="s">
        <v>271</v>
      </c>
    </row>
    <row r="35" spans="1:1" ht="12.75" thickBot="1" x14ac:dyDescent="0.25">
      <c r="A35" s="177" t="s">
        <v>272</v>
      </c>
    </row>
    <row r="36" spans="1:1" ht="12.75" thickBot="1" x14ac:dyDescent="0.25">
      <c r="A36" s="107" t="s">
        <v>171</v>
      </c>
    </row>
    <row r="37" spans="1:1" x14ac:dyDescent="0.2">
      <c r="A37" s="158" t="s">
        <v>172</v>
      </c>
    </row>
    <row r="38" spans="1:1" x14ac:dyDescent="0.2">
      <c r="A38" s="158" t="s">
        <v>173</v>
      </c>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zoomScale="90" zoomScaleNormal="9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s="51" customFormat="1" ht="11.1" customHeight="1" x14ac:dyDescent="0.2">
      <c r="A3" s="97" t="s">
        <v>115</v>
      </c>
    </row>
    <row r="4" spans="1:70" s="52" customFormat="1" ht="32.1" customHeight="1" x14ac:dyDescent="0.2">
      <c r="A4" s="98" t="s">
        <v>64</v>
      </c>
      <c r="B4" s="191">
        <f>'C завтраками| Bed and breakfast'!B4</f>
        <v>45834</v>
      </c>
      <c r="C4" s="191">
        <f>'C завтраками| Bed and breakfast'!C4</f>
        <v>45836</v>
      </c>
      <c r="D4" s="191">
        <f>'C завтраками| Bed and breakfast'!D4</f>
        <v>45837</v>
      </c>
      <c r="E4" s="191">
        <f>'C завтраками| Bed and breakfast'!E4</f>
        <v>45838</v>
      </c>
      <c r="F4" s="191">
        <f>'C завтраками| Bed and breakfast'!F4</f>
        <v>45839</v>
      </c>
      <c r="G4" s="191">
        <f>'C завтраками| Bed and breakfast'!G4</f>
        <v>45842</v>
      </c>
      <c r="H4" s="191">
        <f>'C завтраками| Bed and breakfast'!H4</f>
        <v>45843</v>
      </c>
      <c r="I4" s="191">
        <f>'C завтраками| Bed and breakfast'!I4</f>
        <v>45845</v>
      </c>
      <c r="J4" s="191">
        <f>'C завтраками| Bed and breakfast'!J4</f>
        <v>45847</v>
      </c>
      <c r="K4" s="191">
        <f>'C завтраками| Bed and breakfast'!K4</f>
        <v>45849</v>
      </c>
      <c r="L4" s="191">
        <f>'C завтраками| Bed and breakfast'!L4</f>
        <v>45851</v>
      </c>
      <c r="M4" s="191">
        <f>'C завтраками| Bed and breakfast'!M4</f>
        <v>45852</v>
      </c>
      <c r="N4" s="191">
        <f>'C завтраками| Bed and breakfast'!N4</f>
        <v>45853</v>
      </c>
      <c r="O4" s="191">
        <f>'C завтраками| Bed and breakfast'!O4</f>
        <v>45856</v>
      </c>
      <c r="P4" s="191">
        <f>'C завтраками| Bed and breakfast'!P4</f>
        <v>45858</v>
      </c>
      <c r="Q4" s="191">
        <f>'C завтраками| Bed and breakfast'!Q4</f>
        <v>45859</v>
      </c>
      <c r="R4" s="191">
        <f>'C завтраками| Bed and breakfast'!R4</f>
        <v>45862</v>
      </c>
      <c r="S4" s="191">
        <f>'C завтраками| Bed and breakfast'!S4</f>
        <v>45863</v>
      </c>
      <c r="T4" s="191">
        <f>'C завтраками| Bed and breakfast'!T4</f>
        <v>45865</v>
      </c>
      <c r="U4" s="191">
        <f>'C завтраками| Bed and breakfast'!U4</f>
        <v>45867</v>
      </c>
      <c r="V4" s="191">
        <f>'C завтраками| Bed and breakfast'!V4</f>
        <v>45868</v>
      </c>
      <c r="W4" s="191">
        <f>'C завтраками| Bed and breakfast'!W4</f>
        <v>45870</v>
      </c>
      <c r="X4" s="191">
        <f>'C завтраками| Bed and breakfast'!X4</f>
        <v>45872</v>
      </c>
      <c r="Y4" s="191">
        <f>'C завтраками| Bed and breakfast'!Y4</f>
        <v>45874</v>
      </c>
      <c r="Z4" s="191">
        <f>'C завтраками| Bed and breakfast'!Z4</f>
        <v>45875</v>
      </c>
      <c r="AA4" s="191">
        <f>'C завтраками| Bed and breakfast'!AA4</f>
        <v>45878</v>
      </c>
      <c r="AB4" s="191">
        <f>'C завтраками| Bed and breakfast'!AB4</f>
        <v>45880</v>
      </c>
      <c r="AC4" s="191">
        <f>'C завтраками| Bed and breakfast'!AC4</f>
        <v>45885</v>
      </c>
      <c r="AD4" s="191">
        <f>'C завтраками| Bed and breakfast'!AD4</f>
        <v>45886</v>
      </c>
      <c r="AE4" s="191">
        <f>'C завтраками| Bed and breakfast'!AE4</f>
        <v>45887</v>
      </c>
      <c r="AF4" s="191">
        <f>'C завтраками| Bed and breakfast'!AF4</f>
        <v>45888</v>
      </c>
      <c r="AG4" s="191">
        <f>'C завтраками| Bed and breakfast'!AG4</f>
        <v>45890</v>
      </c>
      <c r="AH4" s="191">
        <f>'C завтраками| Bed and breakfast'!AH4</f>
        <v>45891</v>
      </c>
      <c r="AI4" s="191">
        <f>'C завтраками| Bed and breakfast'!AI4</f>
        <v>45892</v>
      </c>
      <c r="AJ4" s="191">
        <f>'C завтраками| Bed and breakfast'!AJ4</f>
        <v>45894</v>
      </c>
      <c r="AK4" s="191">
        <f>'C завтраками| Bed and breakfast'!AK4</f>
        <v>45895</v>
      </c>
      <c r="AL4" s="191">
        <f>'C завтраками| Bed and breakfast'!AL4</f>
        <v>45897</v>
      </c>
      <c r="AM4" s="191">
        <f>'C завтраками| Bed and breakfast'!AM4</f>
        <v>45901</v>
      </c>
      <c r="AN4" s="191">
        <f>'C завтраками| Bed and breakfast'!AN4</f>
        <v>45905</v>
      </c>
      <c r="AO4" s="191">
        <f>'C завтраками| Bed and breakfast'!AO4</f>
        <v>45907</v>
      </c>
      <c r="AP4" s="191">
        <f>'C завтраками| Bed and breakfast'!AP4</f>
        <v>45908</v>
      </c>
      <c r="AQ4" s="191">
        <f>'C завтраками| Bed and breakfast'!AQ4</f>
        <v>45911</v>
      </c>
      <c r="AR4" s="191">
        <f>'C завтраками| Bed and breakfast'!AR4</f>
        <v>45912</v>
      </c>
      <c r="AS4" s="191">
        <f>'C завтраками| Bed and breakfast'!AS4</f>
        <v>45921</v>
      </c>
      <c r="AT4" s="191">
        <f>'C завтраками| Bed and breakfast'!AT4</f>
        <v>45931</v>
      </c>
      <c r="AU4" s="191">
        <f>'C завтраками| Bed and breakfast'!AU4</f>
        <v>45940</v>
      </c>
      <c r="AV4" s="191">
        <f>'C завтраками| Bed and breakfast'!AV4</f>
        <v>45942</v>
      </c>
      <c r="AW4" s="191">
        <f>'C завтраками| Bed and breakfast'!AW4</f>
        <v>45947</v>
      </c>
      <c r="AX4" s="191">
        <f>'C завтраками| Bed and breakfast'!AX4</f>
        <v>45949</v>
      </c>
      <c r="AY4" s="191">
        <f>'C завтраками| Bed and breakfast'!AY4</f>
        <v>45953</v>
      </c>
      <c r="AZ4" s="191">
        <f>'C завтраками| Bed and breakfast'!AZ4</f>
        <v>45954</v>
      </c>
      <c r="BA4" s="191">
        <f>'C завтраками| Bed and breakfast'!BA4</f>
        <v>45956</v>
      </c>
      <c r="BB4" s="191">
        <f>'C завтраками| Bed and breakfast'!BB4</f>
        <v>45961</v>
      </c>
      <c r="BC4" s="191">
        <f>'C завтраками| Bed and breakfast'!BC4</f>
        <v>45965</v>
      </c>
      <c r="BD4" s="191">
        <f>'C завтраками| Bed and breakfast'!BD4</f>
        <v>45966</v>
      </c>
      <c r="BE4" s="191">
        <f>'C завтраками| Bed and breakfast'!BE4</f>
        <v>45968</v>
      </c>
      <c r="BF4" s="191">
        <f>'C завтраками| Bed and breakfast'!BF4</f>
        <v>45970</v>
      </c>
      <c r="BG4" s="191">
        <f>'C завтраками| Bed and breakfast'!BG4</f>
        <v>45975</v>
      </c>
      <c r="BH4" s="191">
        <f>'C завтраками| Bed and breakfast'!BH4</f>
        <v>45977</v>
      </c>
      <c r="BI4" s="191">
        <f>'C завтраками| Bed and breakfast'!BI4</f>
        <v>45982</v>
      </c>
      <c r="BJ4" s="191">
        <f>'C завтраками| Bed and breakfast'!BJ4</f>
        <v>45984</v>
      </c>
      <c r="BK4" s="191">
        <f>'C завтраками| Bed and breakfast'!BK4</f>
        <v>45989</v>
      </c>
      <c r="BL4" s="191">
        <f>'C завтраками| Bed and breakfast'!BL4</f>
        <v>45991</v>
      </c>
      <c r="BM4" s="191">
        <f>'C завтраками| Bed and breakfast'!BM4</f>
        <v>45992</v>
      </c>
      <c r="BN4" s="191">
        <f>'C завтраками| Bed and breakfast'!BN4</f>
        <v>45998</v>
      </c>
      <c r="BO4" s="191">
        <f>'C завтраками| Bed and breakfast'!BO4</f>
        <v>46000</v>
      </c>
      <c r="BP4" s="191">
        <f>'C завтраками| Bed and breakfast'!BP4</f>
        <v>46003</v>
      </c>
      <c r="BQ4" s="191">
        <f>'C завтраками| Bed and breakfast'!BQ4</f>
        <v>46010</v>
      </c>
      <c r="BR4" s="191">
        <f>'C завтраками| Bed and breakfast'!BR4</f>
        <v>46012</v>
      </c>
    </row>
    <row r="5" spans="1:70" s="53" customFormat="1" ht="21.95" customHeight="1" x14ac:dyDescent="0.2">
      <c r="A5" s="98"/>
      <c r="B5" s="191">
        <f>'C завтраками| Bed and breakfast'!B5</f>
        <v>45835</v>
      </c>
      <c r="C5" s="191">
        <f>'C завтраками| Bed and breakfast'!C5</f>
        <v>45836</v>
      </c>
      <c r="D5" s="191">
        <f>'C завтраками| Bed and breakfast'!D5</f>
        <v>45837</v>
      </c>
      <c r="E5" s="191">
        <f>'C завтраками| Bed and breakfast'!E5</f>
        <v>45838</v>
      </c>
      <c r="F5" s="191">
        <f>'C завтраками| Bed and breakfast'!F5</f>
        <v>45841</v>
      </c>
      <c r="G5" s="191">
        <f>'C завтраками| Bed and breakfast'!G5</f>
        <v>45842</v>
      </c>
      <c r="H5" s="191">
        <f>'C завтраками| Bed and breakfast'!H5</f>
        <v>45844</v>
      </c>
      <c r="I5" s="191">
        <f>'C завтраками| Bed and breakfast'!I5</f>
        <v>45846</v>
      </c>
      <c r="J5" s="191">
        <f>'C завтраками| Bed and breakfast'!J5</f>
        <v>45848</v>
      </c>
      <c r="K5" s="191">
        <f>'C завтраками| Bed and breakfast'!K5</f>
        <v>45850</v>
      </c>
      <c r="L5" s="191">
        <f>'C завтраками| Bed and breakfast'!L5</f>
        <v>45851</v>
      </c>
      <c r="M5" s="191">
        <f>'C завтраками| Bed and breakfast'!M5</f>
        <v>45852</v>
      </c>
      <c r="N5" s="191">
        <f>'C завтраками| Bed and breakfast'!N5</f>
        <v>45855</v>
      </c>
      <c r="O5" s="191">
        <f>'C завтраками| Bed and breakfast'!O5</f>
        <v>45857</v>
      </c>
      <c r="P5" s="191">
        <f>'C завтраками| Bed and breakfast'!P5</f>
        <v>45858</v>
      </c>
      <c r="Q5" s="191">
        <f>'C завтраками| Bed and breakfast'!Q5</f>
        <v>45861</v>
      </c>
      <c r="R5" s="191">
        <f>'C завтраками| Bed and breakfast'!R5</f>
        <v>45862</v>
      </c>
      <c r="S5" s="191">
        <f>'C завтраками| Bed and breakfast'!S5</f>
        <v>45864</v>
      </c>
      <c r="T5" s="191">
        <f>'C завтраками| Bed and breakfast'!T5</f>
        <v>45866</v>
      </c>
      <c r="U5" s="191">
        <f>'C завтраками| Bed and breakfast'!U5</f>
        <v>45867</v>
      </c>
      <c r="V5" s="191">
        <f>'C завтраками| Bed and breakfast'!V5</f>
        <v>45869</v>
      </c>
      <c r="W5" s="191">
        <f>'C завтраками| Bed and breakfast'!W5</f>
        <v>45871</v>
      </c>
      <c r="X5" s="191">
        <f>'C завтраками| Bed and breakfast'!X5</f>
        <v>45873</v>
      </c>
      <c r="Y5" s="191">
        <f>'C завтраками| Bed and breakfast'!Y5</f>
        <v>45874</v>
      </c>
      <c r="Z5" s="191">
        <f>'C завтраками| Bed and breakfast'!Z5</f>
        <v>45877</v>
      </c>
      <c r="AA5" s="191">
        <f>'C завтраками| Bed and breakfast'!AA5</f>
        <v>45879</v>
      </c>
      <c r="AB5" s="191">
        <f>'C завтраками| Bed and breakfast'!AB5</f>
        <v>45884</v>
      </c>
      <c r="AC5" s="191">
        <f>'C завтраками| Bed and breakfast'!AC5</f>
        <v>45885</v>
      </c>
      <c r="AD5" s="191">
        <f>'C завтраками| Bed and breakfast'!AD5</f>
        <v>45886</v>
      </c>
      <c r="AE5" s="191">
        <f>'C завтраками| Bed and breakfast'!AE5</f>
        <v>45887</v>
      </c>
      <c r="AF5" s="191">
        <f>'C завтраками| Bed and breakfast'!AF5</f>
        <v>45889</v>
      </c>
      <c r="AG5" s="191">
        <f>'C завтраками| Bed and breakfast'!AG5</f>
        <v>45890</v>
      </c>
      <c r="AH5" s="191">
        <f>'C завтраками| Bed and breakfast'!AH5</f>
        <v>45891</v>
      </c>
      <c r="AI5" s="191">
        <f>'C завтраками| Bed and breakfast'!AI5</f>
        <v>45893</v>
      </c>
      <c r="AJ5" s="191">
        <f>'C завтраками| Bed and breakfast'!AJ5</f>
        <v>45894</v>
      </c>
      <c r="AK5" s="191">
        <f>'C завтраками| Bed and breakfast'!AK5</f>
        <v>45896</v>
      </c>
      <c r="AL5" s="191">
        <f>'C завтраками| Bed and breakfast'!AL5</f>
        <v>45900</v>
      </c>
      <c r="AM5" s="191">
        <f>'C завтраками| Bed and breakfast'!AM5</f>
        <v>45904</v>
      </c>
      <c r="AN5" s="191">
        <f>'C завтраками| Bed and breakfast'!AN5</f>
        <v>45906</v>
      </c>
      <c r="AO5" s="191">
        <f>'C завтраками| Bed and breakfast'!AO5</f>
        <v>45907</v>
      </c>
      <c r="AP5" s="191">
        <f>'C завтраками| Bed and breakfast'!AP5</f>
        <v>45910</v>
      </c>
      <c r="AQ5" s="191">
        <f>'C завтраками| Bed and breakfast'!AQ5</f>
        <v>45911</v>
      </c>
      <c r="AR5" s="191">
        <f>'C завтраками| Bed and breakfast'!AR5</f>
        <v>45920</v>
      </c>
      <c r="AS5" s="191">
        <f>'C завтраками| Bed and breakfast'!AS5</f>
        <v>45930</v>
      </c>
      <c r="AT5" s="191">
        <f>'C завтраками| Bed and breakfast'!AT5</f>
        <v>45939</v>
      </c>
      <c r="AU5" s="191">
        <f>'C завтраками| Bed and breakfast'!AU5</f>
        <v>45941</v>
      </c>
      <c r="AV5" s="191">
        <f>'C завтраками| Bed and breakfast'!AV5</f>
        <v>45946</v>
      </c>
      <c r="AW5" s="191">
        <f>'C завтраками| Bed and breakfast'!AW5</f>
        <v>45948</v>
      </c>
      <c r="AX5" s="191">
        <f>'C завтраками| Bed and breakfast'!AX5</f>
        <v>45952</v>
      </c>
      <c r="AY5" s="191">
        <f>'C завтраками| Bed and breakfast'!AY5</f>
        <v>45953</v>
      </c>
      <c r="AZ5" s="191">
        <f>'C завтраками| Bed and breakfast'!AZ5</f>
        <v>45955</v>
      </c>
      <c r="BA5" s="191">
        <f>'C завтраками| Bed and breakfast'!BA5</f>
        <v>45960</v>
      </c>
      <c r="BB5" s="191">
        <f>'C завтраками| Bed and breakfast'!BB5</f>
        <v>45964</v>
      </c>
      <c r="BC5" s="191">
        <f>'C завтраками| Bed and breakfast'!BC5</f>
        <v>45965</v>
      </c>
      <c r="BD5" s="191">
        <f>'C завтраками| Bed and breakfast'!BD5</f>
        <v>45967</v>
      </c>
      <c r="BE5" s="191">
        <f>'C завтраками| Bed and breakfast'!BE5</f>
        <v>45969</v>
      </c>
      <c r="BF5" s="191">
        <f>'C завтраками| Bed and breakfast'!BF5</f>
        <v>45974</v>
      </c>
      <c r="BG5" s="191">
        <f>'C завтраками| Bed and breakfast'!BG5</f>
        <v>45976</v>
      </c>
      <c r="BH5" s="191">
        <f>'C завтраками| Bed and breakfast'!BH5</f>
        <v>45981</v>
      </c>
      <c r="BI5" s="191">
        <f>'C завтраками| Bed and breakfast'!BI5</f>
        <v>45983</v>
      </c>
      <c r="BJ5" s="191">
        <f>'C завтраками| Bed and breakfast'!BJ5</f>
        <v>45988</v>
      </c>
      <c r="BK5" s="191">
        <f>'C завтраками| Bed and breakfast'!BK5</f>
        <v>45990</v>
      </c>
      <c r="BL5" s="191">
        <f>'C завтраками| Bed and breakfast'!BL5</f>
        <v>45991</v>
      </c>
      <c r="BM5" s="191">
        <f>'C завтраками| Bed and breakfast'!BM5</f>
        <v>45997</v>
      </c>
      <c r="BN5" s="191">
        <f>'C завтраками| Bed and breakfast'!BN5</f>
        <v>45999</v>
      </c>
      <c r="BO5" s="191">
        <f>'C завтраками| Bed and breakfast'!BO5</f>
        <v>46002</v>
      </c>
      <c r="BP5" s="191">
        <f>'C завтраками| Bed and breakfast'!BP5</f>
        <v>46009</v>
      </c>
      <c r="BQ5" s="191">
        <f>'C завтраками| Bed and breakfast'!BQ5</f>
        <v>46011</v>
      </c>
      <c r="BR5" s="191">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breakfast'!B7*0.9</f>
        <v>18450</v>
      </c>
      <c r="C7" s="8">
        <f>'C завтраками| Bed and breakfast'!C7*0.9</f>
        <v>15210</v>
      </c>
      <c r="D7" s="8">
        <f>'C завтраками| Bed and breakfast'!D7*0.9</f>
        <v>14310</v>
      </c>
      <c r="E7" s="8">
        <f>'C завтраками| Bed and breakfast'!E7*0.9</f>
        <v>14310</v>
      </c>
      <c r="F7" s="8">
        <f>'C завтраками| Bed and breakfast'!F7*0.9</f>
        <v>18450</v>
      </c>
      <c r="G7" s="8">
        <f>'C завтраками| Bed and breakfast'!G7*0.9</f>
        <v>18450</v>
      </c>
      <c r="H7" s="8">
        <f>'C завтраками| Bed and breakfast'!H7*0.9</f>
        <v>16740</v>
      </c>
      <c r="I7" s="8">
        <f>'C завтраками| Bed and breakfast'!I7*0.9</f>
        <v>18450</v>
      </c>
      <c r="J7" s="8">
        <f>'C завтраками| Bed and breakfast'!J7*0.9</f>
        <v>16740</v>
      </c>
      <c r="K7" s="8">
        <f>'C завтраками| Bed and breakfast'!K7*0.9</f>
        <v>16740</v>
      </c>
      <c r="L7" s="8">
        <f>'C завтраками| Bed and breakfast'!L7*0.9</f>
        <v>15210</v>
      </c>
      <c r="M7" s="8">
        <f>'C завтраками| Bed and breakfast'!M7*0.9</f>
        <v>16740</v>
      </c>
      <c r="N7" s="8">
        <f>'C завтраками| Bed and breakfast'!N7*0.9</f>
        <v>16740</v>
      </c>
      <c r="O7" s="8">
        <f>'C завтраками| Bed and breakfast'!O7*0.9</f>
        <v>15210</v>
      </c>
      <c r="P7" s="8">
        <f>'C завтраками| Bed and breakfast'!P7*0.9</f>
        <v>15210</v>
      </c>
      <c r="Q7" s="8">
        <f>'C завтраками| Bed and breakfast'!Q7*0.9</f>
        <v>14310</v>
      </c>
      <c r="R7" s="8">
        <f>'C завтраками| Bed and breakfast'!R7*0.9</f>
        <v>15210</v>
      </c>
      <c r="S7" s="8">
        <f>'C завтраками| Bed and breakfast'!S7*0.9</f>
        <v>19980</v>
      </c>
      <c r="T7" s="8">
        <f>'C завтраками| Bed and breakfast'!T7*0.9</f>
        <v>19980</v>
      </c>
      <c r="U7" s="8">
        <f>'C завтраками| Bed and breakfast'!U7*0.9</f>
        <v>15210</v>
      </c>
      <c r="V7" s="8">
        <f>'C завтраками| Bed and breakfast'!V7*0.9</f>
        <v>14310</v>
      </c>
      <c r="W7" s="8">
        <f>'C завтраками| Bed and breakfast'!W7*0.9</f>
        <v>16740</v>
      </c>
      <c r="X7" s="8">
        <f>'C завтраками| Bed and breakfast'!X7*0.9</f>
        <v>15210</v>
      </c>
      <c r="Y7" s="8">
        <f>'C завтраками| Bed and breakfast'!Y7*0.9</f>
        <v>16740</v>
      </c>
      <c r="Z7" s="8">
        <f>'C завтраками| Bed and breakfast'!Z7*0.9</f>
        <v>15210</v>
      </c>
      <c r="AA7" s="8">
        <f>'C завтраками| Bed and breakfast'!AA7*0.9</f>
        <v>18450</v>
      </c>
      <c r="AB7" s="8">
        <f>'C завтраками| Bed and breakfast'!AB7*0.9</f>
        <v>18450</v>
      </c>
      <c r="AC7" s="8">
        <f>'C завтраками| Bed and breakfast'!AC7*0.9</f>
        <v>19980</v>
      </c>
      <c r="AD7" s="8">
        <f>'C завтраками| Bed and breakfast'!AD7*0.9</f>
        <v>16740</v>
      </c>
      <c r="AE7" s="8">
        <f>'C завтраками| Bed and breakfast'!AE7*0.9</f>
        <v>16740</v>
      </c>
      <c r="AF7" s="8">
        <f>'C завтраками| Bed and breakfast'!AF7*0.9</f>
        <v>16740</v>
      </c>
      <c r="AG7" s="8">
        <f>'C завтраками| Bed and breakfast'!AG7*0.9</f>
        <v>15210</v>
      </c>
      <c r="AH7" s="8">
        <f>'C завтраками| Bed and breakfast'!AH7*0.9</f>
        <v>14310</v>
      </c>
      <c r="AI7" s="8">
        <f>'C завтраками| Bed and breakfast'!AI7*0.9</f>
        <v>13230</v>
      </c>
      <c r="AJ7" s="8">
        <f>'C завтраками| Bed and breakfast'!AJ7*0.9</f>
        <v>13230</v>
      </c>
      <c r="AK7" s="8">
        <f>'C завтраками| Bed and breakfast'!AK7*0.9</f>
        <v>12150</v>
      </c>
      <c r="AL7" s="8">
        <f>'C завтраками| Bed and breakfast'!AL7*0.9</f>
        <v>11070</v>
      </c>
      <c r="AM7" s="8">
        <f>'C завтраками| Bed and breakfast'!AM7*0.9</f>
        <v>12150</v>
      </c>
      <c r="AN7" s="8">
        <f>'C завтраками| Bed and breakfast'!AN7*0.9</f>
        <v>12150</v>
      </c>
      <c r="AO7" s="8">
        <f>'C завтраками| Bed and breakfast'!AO7*0.9</f>
        <v>11070</v>
      </c>
      <c r="AP7" s="8">
        <f>'C завтраками| Bed and breakfast'!AP7*0.9</f>
        <v>14310</v>
      </c>
      <c r="AQ7" s="8">
        <f>'C завтраками| Bed and breakfast'!AQ7*0.9</f>
        <v>14310</v>
      </c>
      <c r="AR7" s="8">
        <f>'C завтраками| Bed and breakfast'!AR7*0.9</f>
        <v>13230</v>
      </c>
      <c r="AS7" s="8">
        <f>'C завтраками| Bed and breakfast'!AS7*0.9</f>
        <v>11070</v>
      </c>
      <c r="AT7" s="8">
        <f>'C завтраками| Bed and breakfast'!AT7*0.9</f>
        <v>9270</v>
      </c>
      <c r="AU7" s="8">
        <f>'C завтраками| Bed and breakfast'!AU7*0.9</f>
        <v>10350</v>
      </c>
      <c r="AV7" s="8">
        <f>'C завтраками| Bed and breakfast'!AV7*0.9</f>
        <v>9270</v>
      </c>
      <c r="AW7" s="8">
        <f>'C завтраками| Bed and breakfast'!AW7*0.9</f>
        <v>9270</v>
      </c>
      <c r="AX7" s="8">
        <f>'C завтраками| Bed and breakfast'!AX7*0.9</f>
        <v>9270</v>
      </c>
      <c r="AY7" s="8">
        <f>'C завтраками| Bed and breakfast'!AY7*0.9</f>
        <v>8640</v>
      </c>
      <c r="AZ7" s="8">
        <f>'C завтраками| Bed and breakfast'!AZ7*0.9</f>
        <v>9270</v>
      </c>
      <c r="BA7" s="8">
        <f>'C завтраками| Bed and breakfast'!BA7*0.9</f>
        <v>8640</v>
      </c>
      <c r="BB7" s="8">
        <f>'C завтраками| Bed and breakfast'!BB7*0.9</f>
        <v>9270</v>
      </c>
      <c r="BC7" s="8">
        <f>'C завтраками| Bed and breakfast'!BC7*0.9</f>
        <v>8640</v>
      </c>
      <c r="BD7" s="8">
        <f>'C завтраками| Bed and breakfast'!BD7*0.9</f>
        <v>8010</v>
      </c>
      <c r="BE7" s="8">
        <f>'C завтраками| Bed and breakfast'!BE7*0.9</f>
        <v>8640</v>
      </c>
      <c r="BF7" s="8">
        <f>'C завтраками| Bed and breakfast'!BF7*0.9</f>
        <v>8010</v>
      </c>
      <c r="BG7" s="8">
        <f>'C завтраками| Bed and breakfast'!BG7*0.9</f>
        <v>8640</v>
      </c>
      <c r="BH7" s="8">
        <f>'C завтраками| Bed and breakfast'!BH7*0.9</f>
        <v>8010</v>
      </c>
      <c r="BI7" s="8">
        <f>'C завтраками| Bed and breakfast'!BI7*0.9</f>
        <v>8640</v>
      </c>
      <c r="BJ7" s="8">
        <f>'C завтраками| Bed and breakfast'!BJ7*0.9</f>
        <v>8010</v>
      </c>
      <c r="BK7" s="8">
        <f>'C завтраками| Bed and breakfast'!BK7*0.9</f>
        <v>8640</v>
      </c>
      <c r="BL7" s="8">
        <f>'C завтраками| Bed and breakfast'!BL7*0.9</f>
        <v>8010</v>
      </c>
      <c r="BM7" s="8">
        <f>'C завтраками| Bed and breakfast'!BM7*0.9</f>
        <v>8640</v>
      </c>
      <c r="BN7" s="8">
        <f>'C завтраками| Bed and breakfast'!BN7*0.9</f>
        <v>9450</v>
      </c>
      <c r="BO7" s="8">
        <f>'C завтраками| Bed and breakfast'!BO7*0.9</f>
        <v>8640</v>
      </c>
      <c r="BP7" s="8">
        <f>'C завтраками| Bed and breakfast'!BP7*0.9</f>
        <v>9900</v>
      </c>
      <c r="BQ7" s="8">
        <f>'C завтраками| Bed and breakfast'!BQ7*0.9</f>
        <v>11340</v>
      </c>
      <c r="BR7" s="8">
        <f>'C завтраками| Bed and breakfast'!BR7*0.9</f>
        <v>9900</v>
      </c>
    </row>
    <row r="8" spans="1:70" s="53" customFormat="1" x14ac:dyDescent="0.2">
      <c r="A8" s="88">
        <v>2</v>
      </c>
      <c r="B8" s="8">
        <f>'C завтраками| Bed and breakfast'!B8*0.9</f>
        <v>19980</v>
      </c>
      <c r="C8" s="8">
        <f>'C завтраками| Bed and breakfast'!C8*0.9</f>
        <v>16740</v>
      </c>
      <c r="D8" s="8">
        <f>'C завтраками| Bed and breakfast'!D8*0.9</f>
        <v>15840</v>
      </c>
      <c r="E8" s="8">
        <f>'C завтраками| Bed and breakfast'!E8*0.9</f>
        <v>15840</v>
      </c>
      <c r="F8" s="8">
        <f>'C завтраками| Bed and breakfast'!F8*0.9</f>
        <v>19980</v>
      </c>
      <c r="G8" s="8">
        <f>'C завтраками| Bed and breakfast'!G8*0.9</f>
        <v>19980</v>
      </c>
      <c r="H8" s="8">
        <f>'C завтраками| Bed and breakfast'!H8*0.9</f>
        <v>18270</v>
      </c>
      <c r="I8" s="8">
        <f>'C завтраками| Bed and breakfast'!I8*0.9</f>
        <v>19980</v>
      </c>
      <c r="J8" s="8">
        <f>'C завтраками| Bed and breakfast'!J8*0.9</f>
        <v>18270</v>
      </c>
      <c r="K8" s="8">
        <f>'C завтраками| Bed and breakfast'!K8*0.9</f>
        <v>18270</v>
      </c>
      <c r="L8" s="8">
        <f>'C завтраками| Bed and breakfast'!L8*0.9</f>
        <v>16740</v>
      </c>
      <c r="M8" s="8">
        <f>'C завтраками| Bed and breakfast'!M8*0.9</f>
        <v>18270</v>
      </c>
      <c r="N8" s="8">
        <f>'C завтраками| Bed and breakfast'!N8*0.9</f>
        <v>18270</v>
      </c>
      <c r="O8" s="8">
        <f>'C завтраками| Bed and breakfast'!O8*0.9</f>
        <v>16740</v>
      </c>
      <c r="P8" s="8">
        <f>'C завтраками| Bed and breakfast'!P8*0.9</f>
        <v>16740</v>
      </c>
      <c r="Q8" s="8">
        <f>'C завтраками| Bed and breakfast'!Q8*0.9</f>
        <v>15840</v>
      </c>
      <c r="R8" s="8">
        <f>'C завтраками| Bed and breakfast'!R8*0.9</f>
        <v>16740</v>
      </c>
      <c r="S8" s="8">
        <f>'C завтраками| Bed and breakfast'!S8*0.9</f>
        <v>21510</v>
      </c>
      <c r="T8" s="8">
        <f>'C завтраками| Bed and breakfast'!T8*0.9</f>
        <v>21510</v>
      </c>
      <c r="U8" s="8">
        <f>'C завтраками| Bed and breakfast'!U8*0.9</f>
        <v>16740</v>
      </c>
      <c r="V8" s="8">
        <f>'C завтраками| Bed and breakfast'!V8*0.9</f>
        <v>15840</v>
      </c>
      <c r="W8" s="8">
        <f>'C завтраками| Bed and breakfast'!W8*0.9</f>
        <v>18270</v>
      </c>
      <c r="X8" s="8">
        <f>'C завтраками| Bed and breakfast'!X8*0.9</f>
        <v>16740</v>
      </c>
      <c r="Y8" s="8">
        <f>'C завтраками| Bed and breakfast'!Y8*0.9</f>
        <v>18270</v>
      </c>
      <c r="Z8" s="8">
        <f>'C завтраками| Bed and breakfast'!Z8*0.9</f>
        <v>16740</v>
      </c>
      <c r="AA8" s="8">
        <f>'C завтраками| Bed and breakfast'!AA8*0.9</f>
        <v>19980</v>
      </c>
      <c r="AB8" s="8">
        <f>'C завтраками| Bed and breakfast'!AB8*0.9</f>
        <v>19980</v>
      </c>
      <c r="AC8" s="8">
        <f>'C завтраками| Bed and breakfast'!AC8*0.9</f>
        <v>21510</v>
      </c>
      <c r="AD8" s="8">
        <f>'C завтраками| Bed and breakfast'!AD8*0.9</f>
        <v>18270</v>
      </c>
      <c r="AE8" s="8">
        <f>'C завтраками| Bed and breakfast'!AE8*0.9</f>
        <v>18270</v>
      </c>
      <c r="AF8" s="8">
        <f>'C завтраками| Bed and breakfast'!AF8*0.9</f>
        <v>18270</v>
      </c>
      <c r="AG8" s="8">
        <f>'C завтраками| Bed and breakfast'!AG8*0.9</f>
        <v>16740</v>
      </c>
      <c r="AH8" s="8">
        <f>'C завтраками| Bed and breakfast'!AH8*0.9</f>
        <v>15840</v>
      </c>
      <c r="AI8" s="8">
        <f>'C завтраками| Bed and breakfast'!AI8*0.9</f>
        <v>14760</v>
      </c>
      <c r="AJ8" s="8">
        <f>'C завтраками| Bed and breakfast'!AJ8*0.9</f>
        <v>14760</v>
      </c>
      <c r="AK8" s="8">
        <f>'C завтраками| Bed and breakfast'!AK8*0.9</f>
        <v>13680</v>
      </c>
      <c r="AL8" s="8">
        <f>'C завтраками| Bed and breakfast'!AL8*0.9</f>
        <v>12600</v>
      </c>
      <c r="AM8" s="8">
        <f>'C завтраками| Bed and breakfast'!AM8*0.9</f>
        <v>13680</v>
      </c>
      <c r="AN8" s="8">
        <f>'C завтраками| Bed and breakfast'!AN8*0.9</f>
        <v>13680</v>
      </c>
      <c r="AO8" s="8">
        <f>'C завтраками| Bed and breakfast'!AO8*0.9</f>
        <v>12600</v>
      </c>
      <c r="AP8" s="8">
        <f>'C завтраками| Bed and breakfast'!AP8*0.9</f>
        <v>15840</v>
      </c>
      <c r="AQ8" s="8">
        <f>'C завтраками| Bed and breakfast'!AQ8*0.9</f>
        <v>15840</v>
      </c>
      <c r="AR8" s="8">
        <f>'C завтраками| Bed and breakfast'!AR8*0.9</f>
        <v>14760</v>
      </c>
      <c r="AS8" s="8">
        <f>'C завтраками| Bed and breakfast'!AS8*0.9</f>
        <v>12600</v>
      </c>
      <c r="AT8" s="8">
        <f>'C завтраками| Bed and breakfast'!AT8*0.9</f>
        <v>10800</v>
      </c>
      <c r="AU8" s="8">
        <f>'C завтраками| Bed and breakfast'!AU8*0.9</f>
        <v>11880</v>
      </c>
      <c r="AV8" s="8">
        <f>'C завтраками| Bed and breakfast'!AV8*0.9</f>
        <v>10800</v>
      </c>
      <c r="AW8" s="8">
        <f>'C завтраками| Bed and breakfast'!AW8*0.9</f>
        <v>10800</v>
      </c>
      <c r="AX8" s="8">
        <f>'C завтраками| Bed and breakfast'!AX8*0.9</f>
        <v>10800</v>
      </c>
      <c r="AY8" s="8">
        <f>'C завтраками| Bed and breakfast'!AY8*0.9</f>
        <v>10170</v>
      </c>
      <c r="AZ8" s="8">
        <f>'C завтраками| Bed and breakfast'!AZ8*0.9</f>
        <v>10800</v>
      </c>
      <c r="BA8" s="8">
        <f>'C завтраками| Bed and breakfast'!BA8*0.9</f>
        <v>10170</v>
      </c>
      <c r="BB8" s="8">
        <f>'C завтраками| Bed and breakfast'!BB8*0.9</f>
        <v>10800</v>
      </c>
      <c r="BC8" s="8">
        <f>'C завтраками| Bed and breakfast'!BC8*0.9</f>
        <v>10170</v>
      </c>
      <c r="BD8" s="8">
        <f>'C завтраками| Bed and breakfast'!BD8*0.9</f>
        <v>9540</v>
      </c>
      <c r="BE8" s="8">
        <f>'C завтраками| Bed and breakfast'!BE8*0.9</f>
        <v>10170</v>
      </c>
      <c r="BF8" s="8">
        <f>'C завтраками| Bed and breakfast'!BF8*0.9</f>
        <v>9540</v>
      </c>
      <c r="BG8" s="8">
        <f>'C завтраками| Bed and breakfast'!BG8*0.9</f>
        <v>10170</v>
      </c>
      <c r="BH8" s="8">
        <f>'C завтраками| Bed and breakfast'!BH8*0.9</f>
        <v>9540</v>
      </c>
      <c r="BI8" s="8">
        <f>'C завтраками| Bed and breakfast'!BI8*0.9</f>
        <v>10170</v>
      </c>
      <c r="BJ8" s="8">
        <f>'C завтраками| Bed and breakfast'!BJ8*0.9</f>
        <v>9540</v>
      </c>
      <c r="BK8" s="8">
        <f>'C завтраками| Bed and breakfast'!BK8*0.9</f>
        <v>10170</v>
      </c>
      <c r="BL8" s="8">
        <f>'C завтраками| Bed and breakfast'!BL8*0.9</f>
        <v>9540</v>
      </c>
      <c r="BM8" s="8">
        <f>'C завтраками| Bed and breakfast'!BM8*0.9</f>
        <v>10170</v>
      </c>
      <c r="BN8" s="8">
        <f>'C завтраками| Bed and breakfast'!BN8*0.9</f>
        <v>10980</v>
      </c>
      <c r="BO8" s="8">
        <f>'C завтраками| Bed and breakfast'!BO8*0.9</f>
        <v>10170</v>
      </c>
      <c r="BP8" s="8">
        <f>'C завтраками| Bed and breakfast'!BP8*0.9</f>
        <v>11430</v>
      </c>
      <c r="BQ8" s="8">
        <f>'C завтраками| Bed and breakfast'!BQ8*0.9</f>
        <v>12870</v>
      </c>
      <c r="BR8" s="8">
        <f>'C завтраками| Bed and breakfast'!BR8*0.9</f>
        <v>11430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breakfast'!B10*0.9</f>
        <v>20250</v>
      </c>
      <c r="C10" s="8">
        <f>'C завтраками| Bed and breakfast'!C10*0.9</f>
        <v>17010</v>
      </c>
      <c r="D10" s="8">
        <f>'C завтраками| Bed and breakfast'!D10*0.9</f>
        <v>16110</v>
      </c>
      <c r="E10" s="8">
        <f>'C завтраками| Bed and breakfast'!E10*0.9</f>
        <v>16110</v>
      </c>
      <c r="F10" s="8">
        <f>'C завтраками| Bed and breakfast'!F10*0.9</f>
        <v>20250</v>
      </c>
      <c r="G10" s="8">
        <f>'C завтраками| Bed and breakfast'!G10*0.9</f>
        <v>20250</v>
      </c>
      <c r="H10" s="8">
        <f>'C завтраками| Bed and breakfast'!H10*0.9</f>
        <v>18540</v>
      </c>
      <c r="I10" s="8">
        <f>'C завтраками| Bed and breakfast'!I10*0.9</f>
        <v>20250</v>
      </c>
      <c r="J10" s="8">
        <f>'C завтраками| Bed and breakfast'!J10*0.9</f>
        <v>18540</v>
      </c>
      <c r="K10" s="8">
        <f>'C завтраками| Bed and breakfast'!K10*0.9</f>
        <v>18540</v>
      </c>
      <c r="L10" s="8">
        <f>'C завтраками| Bed and breakfast'!L10*0.9</f>
        <v>17010</v>
      </c>
      <c r="M10" s="8">
        <f>'C завтраками| Bed and breakfast'!M10*0.9</f>
        <v>18540</v>
      </c>
      <c r="N10" s="8">
        <f>'C завтраками| Bed and breakfast'!N10*0.9</f>
        <v>18540</v>
      </c>
      <c r="O10" s="8">
        <f>'C завтраками| Bed and breakfast'!O10*0.9</f>
        <v>17010</v>
      </c>
      <c r="P10" s="8">
        <f>'C завтраками| Bed and breakfast'!P10*0.9</f>
        <v>17010</v>
      </c>
      <c r="Q10" s="8">
        <f>'C завтраками| Bed and breakfast'!Q10*0.9</f>
        <v>16110</v>
      </c>
      <c r="R10" s="8">
        <f>'C завтраками| Bed and breakfast'!R10*0.9</f>
        <v>17010</v>
      </c>
      <c r="S10" s="8">
        <f>'C завтраками| Bed and breakfast'!S10*0.9</f>
        <v>21780</v>
      </c>
      <c r="T10" s="8">
        <f>'C завтраками| Bed and breakfast'!T10*0.9</f>
        <v>21780</v>
      </c>
      <c r="U10" s="8">
        <f>'C завтраками| Bed and breakfast'!U10*0.9</f>
        <v>17010</v>
      </c>
      <c r="V10" s="8">
        <f>'C завтраками| Bed and breakfast'!V10*0.9</f>
        <v>16110</v>
      </c>
      <c r="W10" s="8">
        <f>'C завтраками| Bed and breakfast'!W10*0.9</f>
        <v>18540</v>
      </c>
      <c r="X10" s="8">
        <f>'C завтраками| Bed and breakfast'!X10*0.9</f>
        <v>17010</v>
      </c>
      <c r="Y10" s="8">
        <f>'C завтраками| Bed and breakfast'!Y10*0.9</f>
        <v>18540</v>
      </c>
      <c r="Z10" s="8">
        <f>'C завтраками| Bed and breakfast'!Z10*0.9</f>
        <v>17010</v>
      </c>
      <c r="AA10" s="8">
        <f>'C завтраками| Bed and breakfast'!AA10*0.9</f>
        <v>20250</v>
      </c>
      <c r="AB10" s="8">
        <f>'C завтраками| Bed and breakfast'!AB10*0.9</f>
        <v>20250</v>
      </c>
      <c r="AC10" s="8">
        <f>'C завтраками| Bed and breakfast'!AC10*0.9</f>
        <v>21780</v>
      </c>
      <c r="AD10" s="8">
        <f>'C завтраками| Bed and breakfast'!AD10*0.9</f>
        <v>18540</v>
      </c>
      <c r="AE10" s="8">
        <f>'C завтраками| Bed and breakfast'!AE10*0.9</f>
        <v>18540</v>
      </c>
      <c r="AF10" s="8">
        <f>'C завтраками| Bed and breakfast'!AF10*0.9</f>
        <v>18540</v>
      </c>
      <c r="AG10" s="8">
        <f>'C завтраками| Bed and breakfast'!AG10*0.9</f>
        <v>17010</v>
      </c>
      <c r="AH10" s="8">
        <f>'C завтраками| Bed and breakfast'!AH10*0.9</f>
        <v>16110</v>
      </c>
      <c r="AI10" s="8">
        <f>'C завтраками| Bed and breakfast'!AI10*0.9</f>
        <v>15030</v>
      </c>
      <c r="AJ10" s="8">
        <f>'C завтраками| Bed and breakfast'!AJ10*0.9</f>
        <v>15030</v>
      </c>
      <c r="AK10" s="8">
        <f>'C завтраками| Bed and breakfast'!AK10*0.9</f>
        <v>13950</v>
      </c>
      <c r="AL10" s="8">
        <f>'C завтраками| Bed and breakfast'!AL10*0.9</f>
        <v>12870</v>
      </c>
      <c r="AM10" s="8">
        <f>'C завтраками| Bed and breakfast'!AM10*0.9</f>
        <v>13950</v>
      </c>
      <c r="AN10" s="8">
        <f>'C завтраками| Bed and breakfast'!AN10*0.9</f>
        <v>13950</v>
      </c>
      <c r="AO10" s="8">
        <f>'C завтраками| Bed and breakfast'!AO10*0.9</f>
        <v>12870</v>
      </c>
      <c r="AP10" s="8">
        <f>'C завтраками| Bed and breakfast'!AP10*0.9</f>
        <v>16110</v>
      </c>
      <c r="AQ10" s="8">
        <f>'C завтраками| Bed and breakfast'!AQ10*0.9</f>
        <v>16110</v>
      </c>
      <c r="AR10" s="8">
        <f>'C завтраками| Bed and breakfast'!AR10*0.9</f>
        <v>15030</v>
      </c>
      <c r="AS10" s="8">
        <f>'C завтраками| Bed and breakfast'!AS10*0.9</f>
        <v>12870</v>
      </c>
      <c r="AT10" s="8">
        <f>'C завтраками| Bed and breakfast'!AT10*0.9</f>
        <v>10170</v>
      </c>
      <c r="AU10" s="8">
        <f>'C завтраками| Bed and breakfast'!AU10*0.9</f>
        <v>11250</v>
      </c>
      <c r="AV10" s="8">
        <f>'C завтраками| Bed and breakfast'!AV10*0.9</f>
        <v>10170</v>
      </c>
      <c r="AW10" s="8">
        <f>'C завтраками| Bed and breakfast'!AW10*0.9</f>
        <v>10170</v>
      </c>
      <c r="AX10" s="8">
        <f>'C завтраками| Bed and breakfast'!AX10*0.9</f>
        <v>10170</v>
      </c>
      <c r="AY10" s="8">
        <f>'C завтраками| Bed and breakfast'!AY10*0.9</f>
        <v>9540</v>
      </c>
      <c r="AZ10" s="8">
        <f>'C завтраками| Bed and breakfast'!AZ10*0.9</f>
        <v>10170</v>
      </c>
      <c r="BA10" s="8">
        <f>'C завтраками| Bed and breakfast'!BA10*0.9</f>
        <v>9540</v>
      </c>
      <c r="BB10" s="8">
        <f>'C завтраками| Bed and breakfast'!BB10*0.9</f>
        <v>10170</v>
      </c>
      <c r="BC10" s="8">
        <f>'C завтраками| Bed and breakfast'!BC10*0.9</f>
        <v>9540</v>
      </c>
      <c r="BD10" s="8">
        <f>'C завтраками| Bed and breakfast'!BD10*0.9</f>
        <v>8910</v>
      </c>
      <c r="BE10" s="8">
        <f>'C завтраками| Bed and breakfast'!BE10*0.9</f>
        <v>9540</v>
      </c>
      <c r="BF10" s="8">
        <f>'C завтраками| Bed and breakfast'!BF10*0.9</f>
        <v>8910</v>
      </c>
      <c r="BG10" s="8">
        <f>'C завтраками| Bed and breakfast'!BG10*0.9</f>
        <v>9540</v>
      </c>
      <c r="BH10" s="8">
        <f>'C завтраками| Bed and breakfast'!BH10*0.9</f>
        <v>8910</v>
      </c>
      <c r="BI10" s="8">
        <f>'C завтраками| Bed and breakfast'!BI10*0.9</f>
        <v>9540</v>
      </c>
      <c r="BJ10" s="8">
        <f>'C завтраками| Bed and breakfast'!BJ10*0.9</f>
        <v>8910</v>
      </c>
      <c r="BK10" s="8">
        <f>'C завтраками| Bed and breakfast'!BK10*0.9</f>
        <v>9540</v>
      </c>
      <c r="BL10" s="8">
        <f>'C завтраками| Bed and breakfast'!BL10*0.9</f>
        <v>8910</v>
      </c>
      <c r="BM10" s="8">
        <f>'C завтраками| Bed and breakfast'!BM10*0.9</f>
        <v>9540</v>
      </c>
      <c r="BN10" s="8">
        <f>'C завтраками| Bed and breakfast'!BN10*0.9</f>
        <v>10350</v>
      </c>
      <c r="BO10" s="8">
        <f>'C завтраками| Bed and breakfast'!BO10*0.9</f>
        <v>9540</v>
      </c>
      <c r="BP10" s="8">
        <f>'C завтраками| Bed and breakfast'!BP10*0.9</f>
        <v>10800</v>
      </c>
      <c r="BQ10" s="8">
        <f>'C завтраками| Bed and breakfast'!BQ10*0.9</f>
        <v>12240</v>
      </c>
      <c r="BR10" s="8">
        <f>'C завтраками| Bed and breakfast'!BR10*0.9</f>
        <v>10800</v>
      </c>
    </row>
    <row r="11" spans="1:70" s="53" customFormat="1" x14ac:dyDescent="0.2">
      <c r="A11" s="180">
        <v>2</v>
      </c>
      <c r="B11" s="8">
        <f>'C завтраками| Bed and breakfast'!B11*0.9</f>
        <v>21780</v>
      </c>
      <c r="C11" s="8">
        <f>'C завтраками| Bed and breakfast'!C11*0.9</f>
        <v>18540</v>
      </c>
      <c r="D11" s="8">
        <f>'C завтраками| Bed and breakfast'!D11*0.9</f>
        <v>17640</v>
      </c>
      <c r="E11" s="8">
        <f>'C завтраками| Bed and breakfast'!E11*0.9</f>
        <v>17640</v>
      </c>
      <c r="F11" s="8">
        <f>'C завтраками| Bed and breakfast'!F11*0.9</f>
        <v>21780</v>
      </c>
      <c r="G11" s="8">
        <f>'C завтраками| Bed and breakfast'!G11*0.9</f>
        <v>21780</v>
      </c>
      <c r="H11" s="8">
        <f>'C завтраками| Bed and breakfast'!H11*0.9</f>
        <v>20070</v>
      </c>
      <c r="I11" s="8">
        <f>'C завтраками| Bed and breakfast'!I11*0.9</f>
        <v>21780</v>
      </c>
      <c r="J11" s="8">
        <f>'C завтраками| Bed and breakfast'!J11*0.9</f>
        <v>20070</v>
      </c>
      <c r="K11" s="8">
        <f>'C завтраками| Bed and breakfast'!K11*0.9</f>
        <v>20070</v>
      </c>
      <c r="L11" s="8">
        <f>'C завтраками| Bed and breakfast'!L11*0.9</f>
        <v>18540</v>
      </c>
      <c r="M11" s="8">
        <f>'C завтраками| Bed and breakfast'!M11*0.9</f>
        <v>20070</v>
      </c>
      <c r="N11" s="8">
        <f>'C завтраками| Bed and breakfast'!N11*0.9</f>
        <v>20070</v>
      </c>
      <c r="O11" s="8">
        <f>'C завтраками| Bed and breakfast'!O11*0.9</f>
        <v>18540</v>
      </c>
      <c r="P11" s="8">
        <f>'C завтраками| Bed and breakfast'!P11*0.9</f>
        <v>18540</v>
      </c>
      <c r="Q11" s="8">
        <f>'C завтраками| Bed and breakfast'!Q11*0.9</f>
        <v>17640</v>
      </c>
      <c r="R11" s="8">
        <f>'C завтраками| Bed and breakfast'!R11*0.9</f>
        <v>18540</v>
      </c>
      <c r="S11" s="8">
        <f>'C завтраками| Bed and breakfast'!S11*0.9</f>
        <v>23310</v>
      </c>
      <c r="T11" s="8">
        <f>'C завтраками| Bed and breakfast'!T11*0.9</f>
        <v>23310</v>
      </c>
      <c r="U11" s="8">
        <f>'C завтраками| Bed and breakfast'!U11*0.9</f>
        <v>18540</v>
      </c>
      <c r="V11" s="8">
        <f>'C завтраками| Bed and breakfast'!V11*0.9</f>
        <v>17640</v>
      </c>
      <c r="W11" s="8">
        <f>'C завтраками| Bed and breakfast'!W11*0.9</f>
        <v>20070</v>
      </c>
      <c r="X11" s="8">
        <f>'C завтраками| Bed and breakfast'!X11*0.9</f>
        <v>18540</v>
      </c>
      <c r="Y11" s="8">
        <f>'C завтраками| Bed and breakfast'!Y11*0.9</f>
        <v>20070</v>
      </c>
      <c r="Z11" s="8">
        <f>'C завтраками| Bed and breakfast'!Z11*0.9</f>
        <v>18540</v>
      </c>
      <c r="AA11" s="8">
        <f>'C завтраками| Bed and breakfast'!AA11*0.9</f>
        <v>21780</v>
      </c>
      <c r="AB11" s="8">
        <f>'C завтраками| Bed and breakfast'!AB11*0.9</f>
        <v>21780</v>
      </c>
      <c r="AC11" s="8">
        <f>'C завтраками| Bed and breakfast'!AC11*0.9</f>
        <v>23310</v>
      </c>
      <c r="AD11" s="8">
        <f>'C завтраками| Bed and breakfast'!AD11*0.9</f>
        <v>20070</v>
      </c>
      <c r="AE11" s="8">
        <f>'C завтраками| Bed and breakfast'!AE11*0.9</f>
        <v>20070</v>
      </c>
      <c r="AF11" s="8">
        <f>'C завтраками| Bed and breakfast'!AF11*0.9</f>
        <v>20070</v>
      </c>
      <c r="AG11" s="8">
        <f>'C завтраками| Bed and breakfast'!AG11*0.9</f>
        <v>18540</v>
      </c>
      <c r="AH11" s="8">
        <f>'C завтраками| Bed and breakfast'!AH11*0.9</f>
        <v>17640</v>
      </c>
      <c r="AI11" s="8">
        <f>'C завтраками| Bed and breakfast'!AI11*0.9</f>
        <v>16560</v>
      </c>
      <c r="AJ11" s="8">
        <f>'C завтраками| Bed and breakfast'!AJ11*0.9</f>
        <v>16560</v>
      </c>
      <c r="AK11" s="8">
        <f>'C завтраками| Bed and breakfast'!AK11*0.9</f>
        <v>15480</v>
      </c>
      <c r="AL11" s="8">
        <f>'C завтраками| Bed and breakfast'!AL11*0.9</f>
        <v>14400</v>
      </c>
      <c r="AM11" s="8">
        <f>'C завтраками| Bed and breakfast'!AM11*0.9</f>
        <v>15480</v>
      </c>
      <c r="AN11" s="8">
        <f>'C завтраками| Bed and breakfast'!AN11*0.9</f>
        <v>15480</v>
      </c>
      <c r="AO11" s="8">
        <f>'C завтраками| Bed and breakfast'!AO11*0.9</f>
        <v>14400</v>
      </c>
      <c r="AP11" s="8">
        <f>'C завтраками| Bed and breakfast'!AP11*0.9</f>
        <v>17640</v>
      </c>
      <c r="AQ11" s="8">
        <f>'C завтраками| Bed and breakfast'!AQ11*0.9</f>
        <v>17640</v>
      </c>
      <c r="AR11" s="8">
        <f>'C завтраками| Bed and breakfast'!AR11*0.9</f>
        <v>16560</v>
      </c>
      <c r="AS11" s="8">
        <f>'C завтраками| Bed and breakfast'!AS11*0.9</f>
        <v>14400</v>
      </c>
      <c r="AT11" s="8">
        <f>'C завтраками| Bed and breakfast'!AT11*0.9</f>
        <v>11700</v>
      </c>
      <c r="AU11" s="8">
        <f>'C завтраками| Bed and breakfast'!AU11*0.9</f>
        <v>12780</v>
      </c>
      <c r="AV11" s="8">
        <f>'C завтраками| Bed and breakfast'!AV11*0.9</f>
        <v>11700</v>
      </c>
      <c r="AW11" s="8">
        <f>'C завтраками| Bed and breakfast'!AW11*0.9</f>
        <v>11700</v>
      </c>
      <c r="AX11" s="8">
        <f>'C завтраками| Bed and breakfast'!AX11*0.9</f>
        <v>11700</v>
      </c>
      <c r="AY11" s="8">
        <f>'C завтраками| Bed and breakfast'!AY11*0.9</f>
        <v>11070</v>
      </c>
      <c r="AZ11" s="8">
        <f>'C завтраками| Bed and breakfast'!AZ11*0.9</f>
        <v>11700</v>
      </c>
      <c r="BA11" s="8">
        <f>'C завтраками| Bed and breakfast'!BA11*0.9</f>
        <v>11070</v>
      </c>
      <c r="BB11" s="8">
        <f>'C завтраками| Bed and breakfast'!BB11*0.9</f>
        <v>11700</v>
      </c>
      <c r="BC11" s="8">
        <f>'C завтраками| Bed and breakfast'!BC11*0.9</f>
        <v>11070</v>
      </c>
      <c r="BD11" s="8">
        <f>'C завтраками| Bed and breakfast'!BD11*0.9</f>
        <v>10440</v>
      </c>
      <c r="BE11" s="8">
        <f>'C завтраками| Bed and breakfast'!BE11*0.9</f>
        <v>11070</v>
      </c>
      <c r="BF11" s="8">
        <f>'C завтраками| Bed and breakfast'!BF11*0.9</f>
        <v>10440</v>
      </c>
      <c r="BG11" s="8">
        <f>'C завтраками| Bed and breakfast'!BG11*0.9</f>
        <v>11070</v>
      </c>
      <c r="BH11" s="8">
        <f>'C завтраками| Bed and breakfast'!BH11*0.9</f>
        <v>10440</v>
      </c>
      <c r="BI11" s="8">
        <f>'C завтраками| Bed and breakfast'!BI11*0.9</f>
        <v>11070</v>
      </c>
      <c r="BJ11" s="8">
        <f>'C завтраками| Bed and breakfast'!BJ11*0.9</f>
        <v>10440</v>
      </c>
      <c r="BK11" s="8">
        <f>'C завтраками| Bed and breakfast'!BK11*0.9</f>
        <v>11070</v>
      </c>
      <c r="BL11" s="8">
        <f>'C завтраками| Bed and breakfast'!BL11*0.9</f>
        <v>10440</v>
      </c>
      <c r="BM11" s="8">
        <f>'C завтраками| Bed and breakfast'!BM11*0.9</f>
        <v>11070</v>
      </c>
      <c r="BN11" s="8">
        <f>'C завтраками| Bed and breakfast'!BN11*0.9</f>
        <v>11880</v>
      </c>
      <c r="BO11" s="8">
        <f>'C завтраками| Bed and breakfast'!BO11*0.9</f>
        <v>11070</v>
      </c>
      <c r="BP11" s="8">
        <f>'C завтраками| Bed and breakfast'!BP11*0.9</f>
        <v>12330</v>
      </c>
      <c r="BQ11" s="8">
        <f>'C завтраками| Bed and breakfast'!BQ11*0.9</f>
        <v>13770</v>
      </c>
      <c r="BR11" s="8">
        <f>'C завтраками| Bed and breakfast'!BR11*0.9</f>
        <v>12330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breakfast'!B13*0.9</f>
        <v>21150</v>
      </c>
      <c r="C13" s="8">
        <f>'C завтраками| Bed and breakfast'!C13*0.9</f>
        <v>17910</v>
      </c>
      <c r="D13" s="8">
        <f>'C завтраками| Bed and breakfast'!D13*0.9</f>
        <v>17010</v>
      </c>
      <c r="E13" s="8">
        <f>'C завтраками| Bed and breakfast'!E13*0.9</f>
        <v>17010</v>
      </c>
      <c r="F13" s="8">
        <f>'C завтраками| Bed and breakfast'!F13*0.9</f>
        <v>21150</v>
      </c>
      <c r="G13" s="8">
        <f>'C завтраками| Bed and breakfast'!G13*0.9</f>
        <v>21150</v>
      </c>
      <c r="H13" s="8">
        <f>'C завтраками| Bed and breakfast'!H13*0.9</f>
        <v>19440</v>
      </c>
      <c r="I13" s="8">
        <f>'C завтраками| Bed and breakfast'!I13*0.9</f>
        <v>21150</v>
      </c>
      <c r="J13" s="8">
        <f>'C завтраками| Bed and breakfast'!J13*0.9</f>
        <v>19440</v>
      </c>
      <c r="K13" s="8">
        <f>'C завтраками| Bed and breakfast'!K13*0.9</f>
        <v>19440</v>
      </c>
      <c r="L13" s="8">
        <f>'C завтраками| Bed and breakfast'!L13*0.9</f>
        <v>17910</v>
      </c>
      <c r="M13" s="8">
        <f>'C завтраками| Bed and breakfast'!M13*0.9</f>
        <v>19440</v>
      </c>
      <c r="N13" s="8">
        <f>'C завтраками| Bed and breakfast'!N13*0.9</f>
        <v>19440</v>
      </c>
      <c r="O13" s="8">
        <f>'C завтраками| Bed and breakfast'!O13*0.9</f>
        <v>17910</v>
      </c>
      <c r="P13" s="8">
        <f>'C завтраками| Bed and breakfast'!P13*0.9</f>
        <v>17910</v>
      </c>
      <c r="Q13" s="8">
        <f>'C завтраками| Bed and breakfast'!Q13*0.9</f>
        <v>17010</v>
      </c>
      <c r="R13" s="8">
        <f>'C завтраками| Bed and breakfast'!R13*0.9</f>
        <v>17910</v>
      </c>
      <c r="S13" s="8">
        <f>'C завтраками| Bed and breakfast'!S13*0.9</f>
        <v>22680</v>
      </c>
      <c r="T13" s="8">
        <f>'C завтраками| Bed and breakfast'!T13*0.9</f>
        <v>22680</v>
      </c>
      <c r="U13" s="8">
        <f>'C завтраками| Bed and breakfast'!U13*0.9</f>
        <v>17910</v>
      </c>
      <c r="V13" s="8">
        <f>'C завтраками| Bed and breakfast'!V13*0.9</f>
        <v>17010</v>
      </c>
      <c r="W13" s="8">
        <f>'C завтраками| Bed and breakfast'!W13*0.9</f>
        <v>19440</v>
      </c>
      <c r="X13" s="8">
        <f>'C завтраками| Bed and breakfast'!X13*0.9</f>
        <v>17910</v>
      </c>
      <c r="Y13" s="8">
        <f>'C завтраками| Bed and breakfast'!Y13*0.9</f>
        <v>19440</v>
      </c>
      <c r="Z13" s="8">
        <f>'C завтраками| Bed and breakfast'!Z13*0.9</f>
        <v>17910</v>
      </c>
      <c r="AA13" s="8">
        <f>'C завтраками| Bed and breakfast'!AA13*0.9</f>
        <v>21150</v>
      </c>
      <c r="AB13" s="8">
        <f>'C завтраками| Bed and breakfast'!AB13*0.9</f>
        <v>21150</v>
      </c>
      <c r="AC13" s="8">
        <f>'C завтраками| Bed and breakfast'!AC13*0.9</f>
        <v>22680</v>
      </c>
      <c r="AD13" s="8">
        <f>'C завтраками| Bed and breakfast'!AD13*0.9</f>
        <v>19440</v>
      </c>
      <c r="AE13" s="8">
        <f>'C завтраками| Bed and breakfast'!AE13*0.9</f>
        <v>19440</v>
      </c>
      <c r="AF13" s="8">
        <f>'C завтраками| Bed and breakfast'!AF13*0.9</f>
        <v>19440</v>
      </c>
      <c r="AG13" s="8">
        <f>'C завтраками| Bed and breakfast'!AG13*0.9</f>
        <v>17910</v>
      </c>
      <c r="AH13" s="8">
        <f>'C завтраками| Bed and breakfast'!AH13*0.9</f>
        <v>17010</v>
      </c>
      <c r="AI13" s="8">
        <f>'C завтраками| Bed and breakfast'!AI13*0.9</f>
        <v>15930</v>
      </c>
      <c r="AJ13" s="8">
        <f>'C завтраками| Bed and breakfast'!AJ13*0.9</f>
        <v>15930</v>
      </c>
      <c r="AK13" s="8">
        <f>'C завтраками| Bed and breakfast'!AK13*0.9</f>
        <v>14850</v>
      </c>
      <c r="AL13" s="8">
        <f>'C завтраками| Bed and breakfast'!AL13*0.9</f>
        <v>13770</v>
      </c>
      <c r="AM13" s="8">
        <f>'C завтраками| Bed and breakfast'!AM13*0.9</f>
        <v>14850</v>
      </c>
      <c r="AN13" s="8">
        <f>'C завтраками| Bed and breakfast'!AN13*0.9</f>
        <v>14850</v>
      </c>
      <c r="AO13" s="8">
        <f>'C завтраками| Bed and breakfast'!AO13*0.9</f>
        <v>13770</v>
      </c>
      <c r="AP13" s="8">
        <f>'C завтраками| Bed and breakfast'!AP13*0.9</f>
        <v>17010</v>
      </c>
      <c r="AQ13" s="8">
        <f>'C завтраками| Bed and breakfast'!AQ13*0.9</f>
        <v>17010</v>
      </c>
      <c r="AR13" s="8">
        <f>'C завтраками| Bed and breakfast'!AR13*0.9</f>
        <v>15930</v>
      </c>
      <c r="AS13" s="8">
        <f>'C завтраками| Bed and breakfast'!AS13*0.9</f>
        <v>13770</v>
      </c>
      <c r="AT13" s="8">
        <f>'C завтраками| Bed and breakfast'!AT13*0.9</f>
        <v>11070</v>
      </c>
      <c r="AU13" s="8">
        <f>'C завтраками| Bed and breakfast'!AU13*0.9</f>
        <v>12150</v>
      </c>
      <c r="AV13" s="8">
        <f>'C завтраками| Bed and breakfast'!AV13*0.9</f>
        <v>11070</v>
      </c>
      <c r="AW13" s="8">
        <f>'C завтраками| Bed and breakfast'!AW13*0.9</f>
        <v>11070</v>
      </c>
      <c r="AX13" s="8">
        <f>'C завтраками| Bed and breakfast'!AX13*0.9</f>
        <v>11070</v>
      </c>
      <c r="AY13" s="8">
        <f>'C завтраками| Bed and breakfast'!AY13*0.9</f>
        <v>10440</v>
      </c>
      <c r="AZ13" s="8">
        <f>'C завтраками| Bed and breakfast'!AZ13*0.9</f>
        <v>11070</v>
      </c>
      <c r="BA13" s="8">
        <f>'C завтраками| Bed and breakfast'!BA13*0.9</f>
        <v>10440</v>
      </c>
      <c r="BB13" s="8">
        <f>'C завтраками| Bed and breakfast'!BB13*0.9</f>
        <v>11070</v>
      </c>
      <c r="BC13" s="8">
        <f>'C завтраками| Bed and breakfast'!BC13*0.9</f>
        <v>10440</v>
      </c>
      <c r="BD13" s="8">
        <f>'C завтраками| Bed and breakfast'!BD13*0.9</f>
        <v>9810</v>
      </c>
      <c r="BE13" s="8">
        <f>'C завтраками| Bed and breakfast'!BE13*0.9</f>
        <v>10440</v>
      </c>
      <c r="BF13" s="8">
        <f>'C завтраками| Bed and breakfast'!BF13*0.9</f>
        <v>9810</v>
      </c>
      <c r="BG13" s="8">
        <f>'C завтраками| Bed and breakfast'!BG13*0.9</f>
        <v>10440</v>
      </c>
      <c r="BH13" s="8">
        <f>'C завтраками| Bed and breakfast'!BH13*0.9</f>
        <v>9810</v>
      </c>
      <c r="BI13" s="8">
        <f>'C завтраками| Bed and breakfast'!BI13*0.9</f>
        <v>10440</v>
      </c>
      <c r="BJ13" s="8">
        <f>'C завтраками| Bed and breakfast'!BJ13*0.9</f>
        <v>9810</v>
      </c>
      <c r="BK13" s="8">
        <f>'C завтраками| Bed and breakfast'!BK13*0.9</f>
        <v>10440</v>
      </c>
      <c r="BL13" s="8">
        <f>'C завтраками| Bed and breakfast'!BL13*0.9</f>
        <v>9810</v>
      </c>
      <c r="BM13" s="8">
        <f>'C завтраками| Bed and breakfast'!BM13*0.9</f>
        <v>10440</v>
      </c>
      <c r="BN13" s="8">
        <f>'C завтраками| Bed and breakfast'!BN13*0.9</f>
        <v>11250</v>
      </c>
      <c r="BO13" s="8">
        <f>'C завтраками| Bed and breakfast'!BO13*0.9</f>
        <v>10440</v>
      </c>
      <c r="BP13" s="8">
        <f>'C завтраками| Bed and breakfast'!BP13*0.9</f>
        <v>11700</v>
      </c>
      <c r="BQ13" s="8">
        <f>'C завтраками| Bed and breakfast'!BQ13*0.9</f>
        <v>13140</v>
      </c>
      <c r="BR13" s="8">
        <f>'C завтраками| Bed and breakfast'!BR13*0.9</f>
        <v>11700</v>
      </c>
    </row>
    <row r="14" spans="1:70" s="53" customFormat="1" x14ac:dyDescent="0.2">
      <c r="A14" s="88">
        <f>A8</f>
        <v>2</v>
      </c>
      <c r="B14" s="8">
        <f>'C завтраками| Bed and breakfast'!B14*0.9</f>
        <v>22680</v>
      </c>
      <c r="C14" s="8">
        <f>'C завтраками| Bed and breakfast'!C14*0.9</f>
        <v>19440</v>
      </c>
      <c r="D14" s="8">
        <f>'C завтраками| Bed and breakfast'!D14*0.9</f>
        <v>18540</v>
      </c>
      <c r="E14" s="8">
        <f>'C завтраками| Bed and breakfast'!E14*0.9</f>
        <v>18540</v>
      </c>
      <c r="F14" s="8">
        <f>'C завтраками| Bed and breakfast'!F14*0.9</f>
        <v>22680</v>
      </c>
      <c r="G14" s="8">
        <f>'C завтраками| Bed and breakfast'!G14*0.9</f>
        <v>22680</v>
      </c>
      <c r="H14" s="8">
        <f>'C завтраками| Bed and breakfast'!H14*0.9</f>
        <v>20970</v>
      </c>
      <c r="I14" s="8">
        <f>'C завтраками| Bed and breakfast'!I14*0.9</f>
        <v>22680</v>
      </c>
      <c r="J14" s="8">
        <f>'C завтраками| Bed and breakfast'!J14*0.9</f>
        <v>20970</v>
      </c>
      <c r="K14" s="8">
        <f>'C завтраками| Bed and breakfast'!K14*0.9</f>
        <v>20970</v>
      </c>
      <c r="L14" s="8">
        <f>'C завтраками| Bed and breakfast'!L14*0.9</f>
        <v>19440</v>
      </c>
      <c r="M14" s="8">
        <f>'C завтраками| Bed and breakfast'!M14*0.9</f>
        <v>20970</v>
      </c>
      <c r="N14" s="8">
        <f>'C завтраками| Bed and breakfast'!N14*0.9</f>
        <v>20970</v>
      </c>
      <c r="O14" s="8">
        <f>'C завтраками| Bed and breakfast'!O14*0.9</f>
        <v>19440</v>
      </c>
      <c r="P14" s="8">
        <f>'C завтраками| Bed and breakfast'!P14*0.9</f>
        <v>19440</v>
      </c>
      <c r="Q14" s="8">
        <f>'C завтраками| Bed and breakfast'!Q14*0.9</f>
        <v>18540</v>
      </c>
      <c r="R14" s="8">
        <f>'C завтраками| Bed and breakfast'!R14*0.9</f>
        <v>19440</v>
      </c>
      <c r="S14" s="8">
        <f>'C завтраками| Bed and breakfast'!S14*0.9</f>
        <v>24210</v>
      </c>
      <c r="T14" s="8">
        <f>'C завтраками| Bed and breakfast'!T14*0.9</f>
        <v>24210</v>
      </c>
      <c r="U14" s="8">
        <f>'C завтраками| Bed and breakfast'!U14*0.9</f>
        <v>19440</v>
      </c>
      <c r="V14" s="8">
        <f>'C завтраками| Bed and breakfast'!V14*0.9</f>
        <v>18540</v>
      </c>
      <c r="W14" s="8">
        <f>'C завтраками| Bed and breakfast'!W14*0.9</f>
        <v>20970</v>
      </c>
      <c r="X14" s="8">
        <f>'C завтраками| Bed and breakfast'!X14*0.9</f>
        <v>19440</v>
      </c>
      <c r="Y14" s="8">
        <f>'C завтраками| Bed and breakfast'!Y14*0.9</f>
        <v>20970</v>
      </c>
      <c r="Z14" s="8">
        <f>'C завтраками| Bed and breakfast'!Z14*0.9</f>
        <v>19440</v>
      </c>
      <c r="AA14" s="8">
        <f>'C завтраками| Bed and breakfast'!AA14*0.9</f>
        <v>22680</v>
      </c>
      <c r="AB14" s="8">
        <f>'C завтраками| Bed and breakfast'!AB14*0.9</f>
        <v>22680</v>
      </c>
      <c r="AC14" s="8">
        <f>'C завтраками| Bed and breakfast'!AC14*0.9</f>
        <v>24210</v>
      </c>
      <c r="AD14" s="8">
        <f>'C завтраками| Bed and breakfast'!AD14*0.9</f>
        <v>20970</v>
      </c>
      <c r="AE14" s="8">
        <f>'C завтраками| Bed and breakfast'!AE14*0.9</f>
        <v>20970</v>
      </c>
      <c r="AF14" s="8">
        <f>'C завтраками| Bed and breakfast'!AF14*0.9</f>
        <v>20970</v>
      </c>
      <c r="AG14" s="8">
        <f>'C завтраками| Bed and breakfast'!AG14*0.9</f>
        <v>19440</v>
      </c>
      <c r="AH14" s="8">
        <f>'C завтраками| Bed and breakfast'!AH14*0.9</f>
        <v>18540</v>
      </c>
      <c r="AI14" s="8">
        <f>'C завтраками| Bed and breakfast'!AI14*0.9</f>
        <v>17460</v>
      </c>
      <c r="AJ14" s="8">
        <f>'C завтраками| Bed and breakfast'!AJ14*0.9</f>
        <v>17460</v>
      </c>
      <c r="AK14" s="8">
        <f>'C завтраками| Bed and breakfast'!AK14*0.9</f>
        <v>16380</v>
      </c>
      <c r="AL14" s="8">
        <f>'C завтраками| Bed and breakfast'!AL14*0.9</f>
        <v>15300</v>
      </c>
      <c r="AM14" s="8">
        <f>'C завтраками| Bed and breakfast'!AM14*0.9</f>
        <v>16380</v>
      </c>
      <c r="AN14" s="8">
        <f>'C завтраками| Bed and breakfast'!AN14*0.9</f>
        <v>16380</v>
      </c>
      <c r="AO14" s="8">
        <f>'C завтраками| Bed and breakfast'!AO14*0.9</f>
        <v>15300</v>
      </c>
      <c r="AP14" s="8">
        <f>'C завтраками| Bed and breakfast'!AP14*0.9</f>
        <v>18540</v>
      </c>
      <c r="AQ14" s="8">
        <f>'C завтраками| Bed and breakfast'!AQ14*0.9</f>
        <v>18540</v>
      </c>
      <c r="AR14" s="8">
        <f>'C завтраками| Bed and breakfast'!AR14*0.9</f>
        <v>17460</v>
      </c>
      <c r="AS14" s="8">
        <f>'C завтраками| Bed and breakfast'!AS14*0.9</f>
        <v>15300</v>
      </c>
      <c r="AT14" s="8">
        <f>'C завтраками| Bed and breakfast'!AT14*0.9</f>
        <v>12600</v>
      </c>
      <c r="AU14" s="8">
        <f>'C завтраками| Bed and breakfast'!AU14*0.9</f>
        <v>13680</v>
      </c>
      <c r="AV14" s="8">
        <f>'C завтраками| Bed and breakfast'!AV14*0.9</f>
        <v>12600</v>
      </c>
      <c r="AW14" s="8">
        <f>'C завтраками| Bed and breakfast'!AW14*0.9</f>
        <v>12600</v>
      </c>
      <c r="AX14" s="8">
        <f>'C завтраками| Bed and breakfast'!AX14*0.9</f>
        <v>12600</v>
      </c>
      <c r="AY14" s="8">
        <f>'C завтраками| Bed and breakfast'!AY14*0.9</f>
        <v>11970</v>
      </c>
      <c r="AZ14" s="8">
        <f>'C завтраками| Bed and breakfast'!AZ14*0.9</f>
        <v>12600</v>
      </c>
      <c r="BA14" s="8">
        <f>'C завтраками| Bed and breakfast'!BA14*0.9</f>
        <v>11970</v>
      </c>
      <c r="BB14" s="8">
        <f>'C завтраками| Bed and breakfast'!BB14*0.9</f>
        <v>12600</v>
      </c>
      <c r="BC14" s="8">
        <f>'C завтраками| Bed and breakfast'!BC14*0.9</f>
        <v>11970</v>
      </c>
      <c r="BD14" s="8">
        <f>'C завтраками| Bed and breakfast'!BD14*0.9</f>
        <v>11340</v>
      </c>
      <c r="BE14" s="8">
        <f>'C завтраками| Bed and breakfast'!BE14*0.9</f>
        <v>11970</v>
      </c>
      <c r="BF14" s="8">
        <f>'C завтраками| Bed and breakfast'!BF14*0.9</f>
        <v>11340</v>
      </c>
      <c r="BG14" s="8">
        <f>'C завтраками| Bed and breakfast'!BG14*0.9</f>
        <v>11970</v>
      </c>
      <c r="BH14" s="8">
        <f>'C завтраками| Bed and breakfast'!BH14*0.9</f>
        <v>11340</v>
      </c>
      <c r="BI14" s="8">
        <f>'C завтраками| Bed and breakfast'!BI14*0.9</f>
        <v>11970</v>
      </c>
      <c r="BJ14" s="8">
        <f>'C завтраками| Bed and breakfast'!BJ14*0.9</f>
        <v>11340</v>
      </c>
      <c r="BK14" s="8">
        <f>'C завтраками| Bed and breakfast'!BK14*0.9</f>
        <v>11970</v>
      </c>
      <c r="BL14" s="8">
        <f>'C завтраками| Bed and breakfast'!BL14*0.9</f>
        <v>11340</v>
      </c>
      <c r="BM14" s="8">
        <f>'C завтраками| Bed and breakfast'!BM14*0.9</f>
        <v>11970</v>
      </c>
      <c r="BN14" s="8">
        <f>'C завтраками| Bed and breakfast'!BN14*0.9</f>
        <v>12780</v>
      </c>
      <c r="BO14" s="8">
        <f>'C завтраками| Bed and breakfast'!BO14*0.9</f>
        <v>11970</v>
      </c>
      <c r="BP14" s="8">
        <f>'C завтраками| Bed and breakfast'!BP14*0.9</f>
        <v>13230</v>
      </c>
      <c r="BQ14" s="8">
        <f>'C завтраками| Bed and breakfast'!BQ14*0.9</f>
        <v>14670</v>
      </c>
      <c r="BR14" s="8">
        <f>'C завтраками| Bed and breakfast'!BR14*0.9</f>
        <v>13230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breakfast'!B16*0.9</f>
        <v>22680</v>
      </c>
      <c r="C16" s="8">
        <f>'C завтраками| Bed and breakfast'!C16*0.9</f>
        <v>19440</v>
      </c>
      <c r="D16" s="8">
        <f>'C завтраками| Bed and breakfast'!D16*0.9</f>
        <v>18540</v>
      </c>
      <c r="E16" s="8">
        <f>'C завтраками| Bed and breakfast'!E16*0.9</f>
        <v>18540</v>
      </c>
      <c r="F16" s="8">
        <f>'C завтраками| Bed and breakfast'!F16*0.9</f>
        <v>22680</v>
      </c>
      <c r="G16" s="8">
        <f>'C завтраками| Bed and breakfast'!G16*0.9</f>
        <v>22680</v>
      </c>
      <c r="H16" s="8">
        <f>'C завтраками| Bed and breakfast'!H16*0.9</f>
        <v>20970</v>
      </c>
      <c r="I16" s="8">
        <f>'C завтраками| Bed and breakfast'!I16*0.9</f>
        <v>22680</v>
      </c>
      <c r="J16" s="8">
        <f>'C завтраками| Bed and breakfast'!J16*0.9</f>
        <v>20970</v>
      </c>
      <c r="K16" s="8">
        <f>'C завтраками| Bed and breakfast'!K16*0.9</f>
        <v>20970</v>
      </c>
      <c r="L16" s="8">
        <f>'C завтраками| Bed and breakfast'!L16*0.9</f>
        <v>19440</v>
      </c>
      <c r="M16" s="8">
        <f>'C завтраками| Bed and breakfast'!M16*0.9</f>
        <v>20970</v>
      </c>
      <c r="N16" s="8">
        <f>'C завтраками| Bed and breakfast'!N16*0.9</f>
        <v>20970</v>
      </c>
      <c r="O16" s="8">
        <f>'C завтраками| Bed and breakfast'!O16*0.9</f>
        <v>19440</v>
      </c>
      <c r="P16" s="8">
        <f>'C завтраками| Bed and breakfast'!P16*0.9</f>
        <v>19440</v>
      </c>
      <c r="Q16" s="8">
        <f>'C завтраками| Bed and breakfast'!Q16*0.9</f>
        <v>18540</v>
      </c>
      <c r="R16" s="8">
        <f>'C завтраками| Bed and breakfast'!R16*0.9</f>
        <v>19440</v>
      </c>
      <c r="S16" s="8">
        <f>'C завтраками| Bed and breakfast'!S16*0.9</f>
        <v>24210</v>
      </c>
      <c r="T16" s="8">
        <f>'C завтраками| Bed and breakfast'!T16*0.9</f>
        <v>24210</v>
      </c>
      <c r="U16" s="8">
        <f>'C завтраками| Bed and breakfast'!U16*0.9</f>
        <v>19440</v>
      </c>
      <c r="V16" s="8">
        <f>'C завтраками| Bed and breakfast'!V16*0.9</f>
        <v>18540</v>
      </c>
      <c r="W16" s="8">
        <f>'C завтраками| Bed and breakfast'!W16*0.9</f>
        <v>20970</v>
      </c>
      <c r="X16" s="8">
        <f>'C завтраками| Bed and breakfast'!X16*0.9</f>
        <v>19440</v>
      </c>
      <c r="Y16" s="8">
        <f>'C завтраками| Bed and breakfast'!Y16*0.9</f>
        <v>20970</v>
      </c>
      <c r="Z16" s="8">
        <f>'C завтраками| Bed and breakfast'!Z16*0.9</f>
        <v>19440</v>
      </c>
      <c r="AA16" s="8">
        <f>'C завтраками| Bed and breakfast'!AA16*0.9</f>
        <v>22680</v>
      </c>
      <c r="AB16" s="8">
        <f>'C завтраками| Bed and breakfast'!AB16*0.9</f>
        <v>22680</v>
      </c>
      <c r="AC16" s="8">
        <f>'C завтраками| Bed and breakfast'!AC16*0.9</f>
        <v>24210</v>
      </c>
      <c r="AD16" s="8">
        <f>'C завтраками| Bed and breakfast'!AD16*0.9</f>
        <v>20970</v>
      </c>
      <c r="AE16" s="8">
        <f>'C завтраками| Bed and breakfast'!AE16*0.9</f>
        <v>20970</v>
      </c>
      <c r="AF16" s="8">
        <f>'C завтраками| Bed and breakfast'!AF16*0.9</f>
        <v>20970</v>
      </c>
      <c r="AG16" s="8">
        <f>'C завтраками| Bed and breakfast'!AG16*0.9</f>
        <v>19440</v>
      </c>
      <c r="AH16" s="8">
        <f>'C завтраками| Bed and breakfast'!AH16*0.9</f>
        <v>18540</v>
      </c>
      <c r="AI16" s="8">
        <f>'C завтраками| Bed and breakfast'!AI16*0.9</f>
        <v>17460</v>
      </c>
      <c r="AJ16" s="8">
        <f>'C завтраками| Bed and breakfast'!AJ16*0.9</f>
        <v>17460</v>
      </c>
      <c r="AK16" s="8">
        <f>'C завтраками| Bed and breakfast'!AK16*0.9</f>
        <v>16380</v>
      </c>
      <c r="AL16" s="8">
        <f>'C завтраками| Bed and breakfast'!AL16*0.9</f>
        <v>15300</v>
      </c>
      <c r="AM16" s="8">
        <f>'C завтраками| Bed and breakfast'!AM16*0.9</f>
        <v>16380</v>
      </c>
      <c r="AN16" s="8">
        <f>'C завтраками| Bed and breakfast'!AN16*0.9</f>
        <v>16380</v>
      </c>
      <c r="AO16" s="8">
        <f>'C завтраками| Bed and breakfast'!AO16*0.9</f>
        <v>15300</v>
      </c>
      <c r="AP16" s="8">
        <f>'C завтраками| Bed and breakfast'!AP16*0.9</f>
        <v>18540</v>
      </c>
      <c r="AQ16" s="8">
        <f>'C завтраками| Bed and breakfast'!AQ16*0.9</f>
        <v>18540</v>
      </c>
      <c r="AR16" s="8">
        <f>'C завтраками| Bed and breakfast'!AR16*0.9</f>
        <v>17460</v>
      </c>
      <c r="AS16" s="8">
        <f>'C завтраками| Bed and breakfast'!AS16*0.9</f>
        <v>15300</v>
      </c>
      <c r="AT16" s="8">
        <f>'C завтраками| Bed and breakfast'!AT16*0.9</f>
        <v>12600</v>
      </c>
      <c r="AU16" s="8">
        <f>'C завтраками| Bed and breakfast'!AU16*0.9</f>
        <v>13680</v>
      </c>
      <c r="AV16" s="8">
        <f>'C завтраками| Bed and breakfast'!AV16*0.9</f>
        <v>12600</v>
      </c>
      <c r="AW16" s="8">
        <f>'C завтраками| Bed and breakfast'!AW16*0.9</f>
        <v>12600</v>
      </c>
      <c r="AX16" s="8">
        <f>'C завтраками| Bed and breakfast'!AX16*0.9</f>
        <v>12600</v>
      </c>
      <c r="AY16" s="8">
        <f>'C завтраками| Bed and breakfast'!AY16*0.9</f>
        <v>11970</v>
      </c>
      <c r="AZ16" s="8">
        <f>'C завтраками| Bed and breakfast'!AZ16*0.9</f>
        <v>12600</v>
      </c>
      <c r="BA16" s="8">
        <f>'C завтраками| Bed and breakfast'!BA16*0.9</f>
        <v>11970</v>
      </c>
      <c r="BB16" s="8">
        <f>'C завтраками| Bed and breakfast'!BB16*0.9</f>
        <v>12600</v>
      </c>
      <c r="BC16" s="8">
        <f>'C завтраками| Bed and breakfast'!BC16*0.9</f>
        <v>11970</v>
      </c>
      <c r="BD16" s="8">
        <f>'C завтраками| Bed and breakfast'!BD16*0.9</f>
        <v>11340</v>
      </c>
      <c r="BE16" s="8">
        <f>'C завтраками| Bed and breakfast'!BE16*0.9</f>
        <v>11970</v>
      </c>
      <c r="BF16" s="8">
        <f>'C завтраками| Bed and breakfast'!BF16*0.9</f>
        <v>11340</v>
      </c>
      <c r="BG16" s="8">
        <f>'C завтраками| Bed and breakfast'!BG16*0.9</f>
        <v>11970</v>
      </c>
      <c r="BH16" s="8">
        <f>'C завтраками| Bed and breakfast'!BH16*0.9</f>
        <v>11340</v>
      </c>
      <c r="BI16" s="8">
        <f>'C завтраками| Bed and breakfast'!BI16*0.9</f>
        <v>11970</v>
      </c>
      <c r="BJ16" s="8">
        <f>'C завтраками| Bed and breakfast'!BJ16*0.9</f>
        <v>11340</v>
      </c>
      <c r="BK16" s="8">
        <f>'C завтраками| Bed and breakfast'!BK16*0.9</f>
        <v>11970</v>
      </c>
      <c r="BL16" s="8">
        <f>'C завтраками| Bed and breakfast'!BL16*0.9</f>
        <v>11340</v>
      </c>
      <c r="BM16" s="8">
        <f>'C завтраками| Bed and breakfast'!BM16*0.9</f>
        <v>11970</v>
      </c>
      <c r="BN16" s="8">
        <f>'C завтраками| Bed and breakfast'!BN16*0.9</f>
        <v>12780</v>
      </c>
      <c r="BO16" s="8">
        <f>'C завтраками| Bed and breakfast'!BO16*0.9</f>
        <v>11970</v>
      </c>
      <c r="BP16" s="8">
        <f>'C завтраками| Bed and breakfast'!BP16*0.9</f>
        <v>13230</v>
      </c>
      <c r="BQ16" s="8">
        <f>'C завтраками| Bed and breakfast'!BQ16*0.9</f>
        <v>14670</v>
      </c>
      <c r="BR16" s="8">
        <f>'C завтраками| Bed and breakfast'!BR16*0.9</f>
        <v>13230</v>
      </c>
    </row>
    <row r="17" spans="1:70" s="53" customFormat="1" x14ac:dyDescent="0.2">
      <c r="A17" s="88">
        <f>A8</f>
        <v>2</v>
      </c>
      <c r="B17" s="8">
        <f>'C завтраками| Bed and breakfast'!B17*0.9</f>
        <v>24210</v>
      </c>
      <c r="C17" s="8">
        <f>'C завтраками| Bed and breakfast'!C17*0.9</f>
        <v>20970</v>
      </c>
      <c r="D17" s="8">
        <f>'C завтраками| Bed and breakfast'!D17*0.9</f>
        <v>20070</v>
      </c>
      <c r="E17" s="8">
        <f>'C завтраками| Bed and breakfast'!E17*0.9</f>
        <v>20070</v>
      </c>
      <c r="F17" s="8">
        <f>'C завтраками| Bed and breakfast'!F17*0.9</f>
        <v>24210</v>
      </c>
      <c r="G17" s="8">
        <f>'C завтраками| Bed and breakfast'!G17*0.9</f>
        <v>24210</v>
      </c>
      <c r="H17" s="8">
        <f>'C завтраками| Bed and breakfast'!H17*0.9</f>
        <v>22500</v>
      </c>
      <c r="I17" s="8">
        <f>'C завтраками| Bed and breakfast'!I17*0.9</f>
        <v>24210</v>
      </c>
      <c r="J17" s="8">
        <f>'C завтраками| Bed and breakfast'!J17*0.9</f>
        <v>22500</v>
      </c>
      <c r="K17" s="8">
        <f>'C завтраками| Bed and breakfast'!K17*0.9</f>
        <v>22500</v>
      </c>
      <c r="L17" s="8">
        <f>'C завтраками| Bed and breakfast'!L17*0.9</f>
        <v>20970</v>
      </c>
      <c r="M17" s="8">
        <f>'C завтраками| Bed and breakfast'!M17*0.9</f>
        <v>22500</v>
      </c>
      <c r="N17" s="8">
        <f>'C завтраками| Bed and breakfast'!N17*0.9</f>
        <v>22500</v>
      </c>
      <c r="O17" s="8">
        <f>'C завтраками| Bed and breakfast'!O17*0.9</f>
        <v>20970</v>
      </c>
      <c r="P17" s="8">
        <f>'C завтраками| Bed and breakfast'!P17*0.9</f>
        <v>20970</v>
      </c>
      <c r="Q17" s="8">
        <f>'C завтраками| Bed and breakfast'!Q17*0.9</f>
        <v>20070</v>
      </c>
      <c r="R17" s="8">
        <f>'C завтраками| Bed and breakfast'!R17*0.9</f>
        <v>20970</v>
      </c>
      <c r="S17" s="8">
        <f>'C завтраками| Bed and breakfast'!S17*0.9</f>
        <v>25740</v>
      </c>
      <c r="T17" s="8">
        <f>'C завтраками| Bed and breakfast'!T17*0.9</f>
        <v>25740</v>
      </c>
      <c r="U17" s="8">
        <f>'C завтраками| Bed and breakfast'!U17*0.9</f>
        <v>20970</v>
      </c>
      <c r="V17" s="8">
        <f>'C завтраками| Bed and breakfast'!V17*0.9</f>
        <v>20070</v>
      </c>
      <c r="W17" s="8">
        <f>'C завтраками| Bed and breakfast'!W17*0.9</f>
        <v>22500</v>
      </c>
      <c r="X17" s="8">
        <f>'C завтраками| Bed and breakfast'!X17*0.9</f>
        <v>20970</v>
      </c>
      <c r="Y17" s="8">
        <f>'C завтраками| Bed and breakfast'!Y17*0.9</f>
        <v>22500</v>
      </c>
      <c r="Z17" s="8">
        <f>'C завтраками| Bed and breakfast'!Z17*0.9</f>
        <v>20970</v>
      </c>
      <c r="AA17" s="8">
        <f>'C завтраками| Bed and breakfast'!AA17*0.9</f>
        <v>24210</v>
      </c>
      <c r="AB17" s="8">
        <f>'C завтраками| Bed and breakfast'!AB17*0.9</f>
        <v>24210</v>
      </c>
      <c r="AC17" s="8">
        <f>'C завтраками| Bed and breakfast'!AC17*0.9</f>
        <v>25740</v>
      </c>
      <c r="AD17" s="8">
        <f>'C завтраками| Bed and breakfast'!AD17*0.9</f>
        <v>22500</v>
      </c>
      <c r="AE17" s="8">
        <f>'C завтраками| Bed and breakfast'!AE17*0.9</f>
        <v>22500</v>
      </c>
      <c r="AF17" s="8">
        <f>'C завтраками| Bed and breakfast'!AF17*0.9</f>
        <v>22500</v>
      </c>
      <c r="AG17" s="8">
        <f>'C завтраками| Bed and breakfast'!AG17*0.9</f>
        <v>20970</v>
      </c>
      <c r="AH17" s="8">
        <f>'C завтраками| Bed and breakfast'!AH17*0.9</f>
        <v>20070</v>
      </c>
      <c r="AI17" s="8">
        <f>'C завтраками| Bed and breakfast'!AI17*0.9</f>
        <v>18990</v>
      </c>
      <c r="AJ17" s="8">
        <f>'C завтраками| Bed and breakfast'!AJ17*0.9</f>
        <v>18990</v>
      </c>
      <c r="AK17" s="8">
        <f>'C завтраками| Bed and breakfast'!AK17*0.9</f>
        <v>17910</v>
      </c>
      <c r="AL17" s="8">
        <f>'C завтраками| Bed and breakfast'!AL17*0.9</f>
        <v>16830</v>
      </c>
      <c r="AM17" s="8">
        <f>'C завтраками| Bed and breakfast'!AM17*0.9</f>
        <v>17910</v>
      </c>
      <c r="AN17" s="8">
        <f>'C завтраками| Bed and breakfast'!AN17*0.9</f>
        <v>17910</v>
      </c>
      <c r="AO17" s="8">
        <f>'C завтраками| Bed and breakfast'!AO17*0.9</f>
        <v>16830</v>
      </c>
      <c r="AP17" s="8">
        <f>'C завтраками| Bed and breakfast'!AP17*0.9</f>
        <v>20070</v>
      </c>
      <c r="AQ17" s="8">
        <f>'C завтраками| Bed and breakfast'!AQ17*0.9</f>
        <v>20070</v>
      </c>
      <c r="AR17" s="8">
        <f>'C завтраками| Bed and breakfast'!AR17*0.9</f>
        <v>18990</v>
      </c>
      <c r="AS17" s="8">
        <f>'C завтраками| Bed and breakfast'!AS17*0.9</f>
        <v>16830</v>
      </c>
      <c r="AT17" s="8">
        <f>'C завтраками| Bed and breakfast'!AT17*0.9</f>
        <v>14130</v>
      </c>
      <c r="AU17" s="8">
        <f>'C завтраками| Bed and breakfast'!AU17*0.9</f>
        <v>15210</v>
      </c>
      <c r="AV17" s="8">
        <f>'C завтраками| Bed and breakfast'!AV17*0.9</f>
        <v>14130</v>
      </c>
      <c r="AW17" s="8">
        <f>'C завтраками| Bed and breakfast'!AW17*0.9</f>
        <v>14130</v>
      </c>
      <c r="AX17" s="8">
        <f>'C завтраками| Bed and breakfast'!AX17*0.9</f>
        <v>14130</v>
      </c>
      <c r="AY17" s="8">
        <f>'C завтраками| Bed and breakfast'!AY17*0.9</f>
        <v>13500</v>
      </c>
      <c r="AZ17" s="8">
        <f>'C завтраками| Bed and breakfast'!AZ17*0.9</f>
        <v>14130</v>
      </c>
      <c r="BA17" s="8">
        <f>'C завтраками| Bed and breakfast'!BA17*0.9</f>
        <v>13500</v>
      </c>
      <c r="BB17" s="8">
        <f>'C завтраками| Bed and breakfast'!BB17*0.9</f>
        <v>14130</v>
      </c>
      <c r="BC17" s="8">
        <f>'C завтраками| Bed and breakfast'!BC17*0.9</f>
        <v>13500</v>
      </c>
      <c r="BD17" s="8">
        <f>'C завтраками| Bed and breakfast'!BD17*0.9</f>
        <v>12870</v>
      </c>
      <c r="BE17" s="8">
        <f>'C завтраками| Bed and breakfast'!BE17*0.9</f>
        <v>13500</v>
      </c>
      <c r="BF17" s="8">
        <f>'C завтраками| Bed and breakfast'!BF17*0.9</f>
        <v>12870</v>
      </c>
      <c r="BG17" s="8">
        <f>'C завтраками| Bed and breakfast'!BG17*0.9</f>
        <v>13500</v>
      </c>
      <c r="BH17" s="8">
        <f>'C завтраками| Bed and breakfast'!BH17*0.9</f>
        <v>12870</v>
      </c>
      <c r="BI17" s="8">
        <f>'C завтраками| Bed and breakfast'!BI17*0.9</f>
        <v>13500</v>
      </c>
      <c r="BJ17" s="8">
        <f>'C завтраками| Bed and breakfast'!BJ17*0.9</f>
        <v>12870</v>
      </c>
      <c r="BK17" s="8">
        <f>'C завтраками| Bed and breakfast'!BK17*0.9</f>
        <v>13500</v>
      </c>
      <c r="BL17" s="8">
        <f>'C завтраками| Bed and breakfast'!BL17*0.9</f>
        <v>12870</v>
      </c>
      <c r="BM17" s="8">
        <f>'C завтраками| Bed and breakfast'!BM17*0.9</f>
        <v>13500</v>
      </c>
      <c r="BN17" s="8">
        <f>'C завтраками| Bed and breakfast'!BN17*0.9</f>
        <v>14310</v>
      </c>
      <c r="BO17" s="8">
        <f>'C завтраками| Bed and breakfast'!BO17*0.9</f>
        <v>13500</v>
      </c>
      <c r="BP17" s="8">
        <f>'C завтраками| Bed and breakfast'!BP17*0.9</f>
        <v>14760</v>
      </c>
      <c r="BQ17" s="8">
        <f>'C завтраками| Bed and breakfast'!BQ17*0.9</f>
        <v>16200</v>
      </c>
      <c r="BR17" s="8">
        <f>'C завтраками| Bed and breakfast'!BR17*0.9</f>
        <v>14760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breakfast'!B19*0.9</f>
        <v>40950</v>
      </c>
      <c r="C19" s="8">
        <f>'C завтраками| Bed and breakfast'!C19*0.9</f>
        <v>37710</v>
      </c>
      <c r="D19" s="8">
        <f>'C завтраками| Bed and breakfast'!D19*0.9</f>
        <v>36810</v>
      </c>
      <c r="E19" s="8">
        <f>'C завтраками| Bed and breakfast'!E19*0.9</f>
        <v>36810</v>
      </c>
      <c r="F19" s="8">
        <f>'C завтраками| Bed and breakfast'!F19*0.9</f>
        <v>40950</v>
      </c>
      <c r="G19" s="8">
        <f>'C завтраками| Bed and breakfast'!G19*0.9</f>
        <v>40950</v>
      </c>
      <c r="H19" s="8">
        <f>'C завтраками| Bed and breakfast'!H19*0.9</f>
        <v>39240</v>
      </c>
      <c r="I19" s="8">
        <f>'C завтраками| Bed and breakfast'!I19*0.9</f>
        <v>40950</v>
      </c>
      <c r="J19" s="8">
        <f>'C завтраками| Bed and breakfast'!J19*0.9</f>
        <v>39240</v>
      </c>
      <c r="K19" s="8">
        <f>'C завтраками| Bed and breakfast'!K19*0.9</f>
        <v>39240</v>
      </c>
      <c r="L19" s="8">
        <f>'C завтраками| Bed and breakfast'!L19*0.9</f>
        <v>37710</v>
      </c>
      <c r="M19" s="8">
        <f>'C завтраками| Bed and breakfast'!M19*0.9</f>
        <v>39240</v>
      </c>
      <c r="N19" s="8">
        <f>'C завтраками| Bed and breakfast'!N19*0.9</f>
        <v>39240</v>
      </c>
      <c r="O19" s="8">
        <f>'C завтраками| Bed and breakfast'!O19*0.9</f>
        <v>37710</v>
      </c>
      <c r="P19" s="8">
        <f>'C завтраками| Bed and breakfast'!P19*0.9</f>
        <v>37710</v>
      </c>
      <c r="Q19" s="8">
        <f>'C завтраками| Bed and breakfast'!Q19*0.9</f>
        <v>36810</v>
      </c>
      <c r="R19" s="8">
        <f>'C завтраками| Bed and breakfast'!R19*0.9</f>
        <v>37710</v>
      </c>
      <c r="S19" s="8">
        <f>'C завтраками| Bed and breakfast'!S19*0.9</f>
        <v>42480</v>
      </c>
      <c r="T19" s="8">
        <f>'C завтраками| Bed and breakfast'!T19*0.9</f>
        <v>42480</v>
      </c>
      <c r="U19" s="8">
        <f>'C завтраками| Bed and breakfast'!U19*0.9</f>
        <v>37710</v>
      </c>
      <c r="V19" s="8">
        <f>'C завтраками| Bed and breakfast'!V19*0.9</f>
        <v>36810</v>
      </c>
      <c r="W19" s="8">
        <f>'C завтраками| Bed and breakfast'!W19*0.9</f>
        <v>39240</v>
      </c>
      <c r="X19" s="8">
        <f>'C завтраками| Bed and breakfast'!X19*0.9</f>
        <v>37710</v>
      </c>
      <c r="Y19" s="8">
        <f>'C завтраками| Bed and breakfast'!Y19*0.9</f>
        <v>39240</v>
      </c>
      <c r="Z19" s="8">
        <f>'C завтраками| Bed and breakfast'!Z19*0.9</f>
        <v>37710</v>
      </c>
      <c r="AA19" s="8">
        <f>'C завтраками| Bed and breakfast'!AA19*0.9</f>
        <v>40950</v>
      </c>
      <c r="AB19" s="8">
        <f>'C завтраками| Bed and breakfast'!AB19*0.9</f>
        <v>40950</v>
      </c>
      <c r="AC19" s="8">
        <f>'C завтраками| Bed and breakfast'!AC19*0.9</f>
        <v>42480</v>
      </c>
      <c r="AD19" s="8">
        <f>'C завтраками| Bed and breakfast'!AD19*0.9</f>
        <v>39240</v>
      </c>
      <c r="AE19" s="8">
        <f>'C завтраками| Bed and breakfast'!AE19*0.9</f>
        <v>39240</v>
      </c>
      <c r="AF19" s="8">
        <f>'C завтраками| Bed and breakfast'!AF19*0.9</f>
        <v>39240</v>
      </c>
      <c r="AG19" s="8">
        <f>'C завтраками| Bed and breakfast'!AG19*0.9</f>
        <v>37710</v>
      </c>
      <c r="AH19" s="8">
        <f>'C завтраками| Bed and breakfast'!AH19*0.9</f>
        <v>36810</v>
      </c>
      <c r="AI19" s="8">
        <f>'C завтраками| Bed and breakfast'!AI19*0.9</f>
        <v>35730</v>
      </c>
      <c r="AJ19" s="8">
        <f>'C завтраками| Bed and breakfast'!AJ19*0.9</f>
        <v>35730</v>
      </c>
      <c r="AK19" s="8">
        <f>'C завтраками| Bed and breakfast'!AK19*0.9</f>
        <v>34650</v>
      </c>
      <c r="AL19" s="8">
        <f>'C завтраками| Bed and breakfast'!AL19*0.9</f>
        <v>33570</v>
      </c>
      <c r="AM19" s="8">
        <f>'C завтраками| Bed and breakfast'!AM19*0.9</f>
        <v>34650</v>
      </c>
      <c r="AN19" s="8">
        <f>'C завтраками| Bed and breakfast'!AN19*0.9</f>
        <v>34650</v>
      </c>
      <c r="AO19" s="8">
        <f>'C завтраками| Bed and breakfast'!AO19*0.9</f>
        <v>33570</v>
      </c>
      <c r="AP19" s="8">
        <f>'C завтраками| Bed and breakfast'!AP19*0.9</f>
        <v>36810</v>
      </c>
      <c r="AQ19" s="8">
        <f>'C завтраками| Bed and breakfast'!AQ19*0.9</f>
        <v>36810</v>
      </c>
      <c r="AR19" s="8">
        <f>'C завтраками| Bed and breakfast'!AR19*0.9</f>
        <v>35730</v>
      </c>
      <c r="AS19" s="8">
        <f>'C завтраками| Bed and breakfast'!AS19*0.9</f>
        <v>33570</v>
      </c>
      <c r="AT19" s="8">
        <f>'C завтраками| Bed and breakfast'!AT19*0.9</f>
        <v>27270</v>
      </c>
      <c r="AU19" s="8">
        <f>'C завтраками| Bed and breakfast'!AU19*0.9</f>
        <v>28350</v>
      </c>
      <c r="AV19" s="8">
        <f>'C завтраками| Bed and breakfast'!AV19*0.9</f>
        <v>27270</v>
      </c>
      <c r="AW19" s="8">
        <f>'C завтраками| Bed and breakfast'!AW19*0.9</f>
        <v>27270</v>
      </c>
      <c r="AX19" s="8">
        <f>'C завтраками| Bed and breakfast'!AX19*0.9</f>
        <v>27270</v>
      </c>
      <c r="AY19" s="8">
        <f>'C завтраками| Bed and breakfast'!AY19*0.9</f>
        <v>26640</v>
      </c>
      <c r="AZ19" s="8">
        <f>'C завтраками| Bed and breakfast'!AZ19*0.9</f>
        <v>27270</v>
      </c>
      <c r="BA19" s="8">
        <f>'C завтраками| Bed and breakfast'!BA19*0.9</f>
        <v>26640</v>
      </c>
      <c r="BB19" s="8">
        <f>'C завтраками| Bed and breakfast'!BB19*0.9</f>
        <v>27270</v>
      </c>
      <c r="BC19" s="8">
        <f>'C завтраками| Bed and breakfast'!BC19*0.9</f>
        <v>26640</v>
      </c>
      <c r="BD19" s="8">
        <f>'C завтраками| Bed and breakfast'!BD19*0.9</f>
        <v>26010</v>
      </c>
      <c r="BE19" s="8">
        <f>'C завтраками| Bed and breakfast'!BE19*0.9</f>
        <v>26640</v>
      </c>
      <c r="BF19" s="8">
        <f>'C завтраками| Bed and breakfast'!BF19*0.9</f>
        <v>26010</v>
      </c>
      <c r="BG19" s="8">
        <f>'C завтраками| Bed and breakfast'!BG19*0.9</f>
        <v>26640</v>
      </c>
      <c r="BH19" s="8">
        <f>'C завтраками| Bed and breakfast'!BH19*0.9</f>
        <v>26010</v>
      </c>
      <c r="BI19" s="8">
        <f>'C завтраками| Bed and breakfast'!BI19*0.9</f>
        <v>26640</v>
      </c>
      <c r="BJ19" s="8">
        <f>'C завтраками| Bed and breakfast'!BJ19*0.9</f>
        <v>26010</v>
      </c>
      <c r="BK19" s="8">
        <f>'C завтраками| Bed and breakfast'!BK19*0.9</f>
        <v>26640</v>
      </c>
      <c r="BL19" s="8">
        <f>'C завтраками| Bed and breakfast'!BL19*0.9</f>
        <v>26010</v>
      </c>
      <c r="BM19" s="8">
        <f>'C завтраками| Bed and breakfast'!BM19*0.9</f>
        <v>31140</v>
      </c>
      <c r="BN19" s="8">
        <f>'C завтраками| Bed and breakfast'!BN19*0.9</f>
        <v>31950</v>
      </c>
      <c r="BO19" s="8">
        <f>'C завтраками| Bed and breakfast'!BO19*0.9</f>
        <v>31140</v>
      </c>
      <c r="BP19" s="8">
        <f>'C завтраками| Bed and breakfast'!BP19*0.9</f>
        <v>32400</v>
      </c>
      <c r="BQ19" s="8">
        <f>'C завтраками| Bed and breakfast'!BQ19*0.9</f>
        <v>33840</v>
      </c>
      <c r="BR19" s="8">
        <f>'C завтраками| Bed and breakfast'!BR19*0.9</f>
        <v>32400</v>
      </c>
    </row>
    <row r="20" spans="1:70" s="53" customFormat="1" x14ac:dyDescent="0.2">
      <c r="A20" s="88">
        <f>A8</f>
        <v>2</v>
      </c>
      <c r="B20" s="8">
        <f>'C завтраками| Bed and breakfast'!B20*0.9</f>
        <v>42480</v>
      </c>
      <c r="C20" s="8">
        <f>'C завтраками| Bed and breakfast'!C20*0.9</f>
        <v>39240</v>
      </c>
      <c r="D20" s="8">
        <f>'C завтраками| Bed and breakfast'!D20*0.9</f>
        <v>38340</v>
      </c>
      <c r="E20" s="8">
        <f>'C завтраками| Bed and breakfast'!E20*0.9</f>
        <v>38340</v>
      </c>
      <c r="F20" s="8">
        <f>'C завтраками| Bed and breakfast'!F20*0.9</f>
        <v>42480</v>
      </c>
      <c r="G20" s="8">
        <f>'C завтраками| Bed and breakfast'!G20*0.9</f>
        <v>42480</v>
      </c>
      <c r="H20" s="8">
        <f>'C завтраками| Bed and breakfast'!H20*0.9</f>
        <v>40770</v>
      </c>
      <c r="I20" s="8">
        <f>'C завтраками| Bed and breakfast'!I20*0.9</f>
        <v>42480</v>
      </c>
      <c r="J20" s="8">
        <f>'C завтраками| Bed and breakfast'!J20*0.9</f>
        <v>40770</v>
      </c>
      <c r="K20" s="8">
        <f>'C завтраками| Bed and breakfast'!K20*0.9</f>
        <v>40770</v>
      </c>
      <c r="L20" s="8">
        <f>'C завтраками| Bed and breakfast'!L20*0.9</f>
        <v>39240</v>
      </c>
      <c r="M20" s="8">
        <f>'C завтраками| Bed and breakfast'!M20*0.9</f>
        <v>40770</v>
      </c>
      <c r="N20" s="8">
        <f>'C завтраками| Bed and breakfast'!N20*0.9</f>
        <v>40770</v>
      </c>
      <c r="O20" s="8">
        <f>'C завтраками| Bed and breakfast'!O20*0.9</f>
        <v>39240</v>
      </c>
      <c r="P20" s="8">
        <f>'C завтраками| Bed and breakfast'!P20*0.9</f>
        <v>39240</v>
      </c>
      <c r="Q20" s="8">
        <f>'C завтраками| Bed and breakfast'!Q20*0.9</f>
        <v>38340</v>
      </c>
      <c r="R20" s="8">
        <f>'C завтраками| Bed and breakfast'!R20*0.9</f>
        <v>39240</v>
      </c>
      <c r="S20" s="8">
        <f>'C завтраками| Bed and breakfast'!S20*0.9</f>
        <v>44010</v>
      </c>
      <c r="T20" s="8">
        <f>'C завтраками| Bed and breakfast'!T20*0.9</f>
        <v>44010</v>
      </c>
      <c r="U20" s="8">
        <f>'C завтраками| Bed and breakfast'!U20*0.9</f>
        <v>39240</v>
      </c>
      <c r="V20" s="8">
        <f>'C завтраками| Bed and breakfast'!V20*0.9</f>
        <v>38340</v>
      </c>
      <c r="W20" s="8">
        <f>'C завтраками| Bed and breakfast'!W20*0.9</f>
        <v>40770</v>
      </c>
      <c r="X20" s="8">
        <f>'C завтраками| Bed and breakfast'!X20*0.9</f>
        <v>39240</v>
      </c>
      <c r="Y20" s="8">
        <f>'C завтраками| Bed and breakfast'!Y20*0.9</f>
        <v>40770</v>
      </c>
      <c r="Z20" s="8">
        <f>'C завтраками| Bed and breakfast'!Z20*0.9</f>
        <v>39240</v>
      </c>
      <c r="AA20" s="8">
        <f>'C завтраками| Bed and breakfast'!AA20*0.9</f>
        <v>42480</v>
      </c>
      <c r="AB20" s="8">
        <f>'C завтраками| Bed and breakfast'!AB20*0.9</f>
        <v>42480</v>
      </c>
      <c r="AC20" s="8">
        <f>'C завтраками| Bed and breakfast'!AC20*0.9</f>
        <v>44010</v>
      </c>
      <c r="AD20" s="8">
        <f>'C завтраками| Bed and breakfast'!AD20*0.9</f>
        <v>40770</v>
      </c>
      <c r="AE20" s="8">
        <f>'C завтраками| Bed and breakfast'!AE20*0.9</f>
        <v>40770</v>
      </c>
      <c r="AF20" s="8">
        <f>'C завтраками| Bed and breakfast'!AF20*0.9</f>
        <v>40770</v>
      </c>
      <c r="AG20" s="8">
        <f>'C завтраками| Bed and breakfast'!AG20*0.9</f>
        <v>39240</v>
      </c>
      <c r="AH20" s="8">
        <f>'C завтраками| Bed and breakfast'!AH20*0.9</f>
        <v>38340</v>
      </c>
      <c r="AI20" s="8">
        <f>'C завтраками| Bed and breakfast'!AI20*0.9</f>
        <v>37260</v>
      </c>
      <c r="AJ20" s="8">
        <f>'C завтраками| Bed and breakfast'!AJ20*0.9</f>
        <v>37260</v>
      </c>
      <c r="AK20" s="8">
        <f>'C завтраками| Bed and breakfast'!AK20*0.9</f>
        <v>36180</v>
      </c>
      <c r="AL20" s="8">
        <f>'C завтраками| Bed and breakfast'!AL20*0.9</f>
        <v>35100</v>
      </c>
      <c r="AM20" s="8">
        <f>'C завтраками| Bed and breakfast'!AM20*0.9</f>
        <v>36180</v>
      </c>
      <c r="AN20" s="8">
        <f>'C завтраками| Bed and breakfast'!AN20*0.9</f>
        <v>36180</v>
      </c>
      <c r="AO20" s="8">
        <f>'C завтраками| Bed and breakfast'!AO20*0.9</f>
        <v>35100</v>
      </c>
      <c r="AP20" s="8">
        <f>'C завтраками| Bed and breakfast'!AP20*0.9</f>
        <v>38340</v>
      </c>
      <c r="AQ20" s="8">
        <f>'C завтраками| Bed and breakfast'!AQ20*0.9</f>
        <v>38340</v>
      </c>
      <c r="AR20" s="8">
        <f>'C завтраками| Bed and breakfast'!AR20*0.9</f>
        <v>37260</v>
      </c>
      <c r="AS20" s="8">
        <f>'C завтраками| Bed and breakfast'!AS20*0.9</f>
        <v>35100</v>
      </c>
      <c r="AT20" s="8">
        <f>'C завтраками| Bed and breakfast'!AT20*0.9</f>
        <v>28800</v>
      </c>
      <c r="AU20" s="8">
        <f>'C завтраками| Bed and breakfast'!AU20*0.9</f>
        <v>29880</v>
      </c>
      <c r="AV20" s="8">
        <f>'C завтраками| Bed and breakfast'!AV20*0.9</f>
        <v>28800</v>
      </c>
      <c r="AW20" s="8">
        <f>'C завтраками| Bed and breakfast'!AW20*0.9</f>
        <v>28800</v>
      </c>
      <c r="AX20" s="8">
        <f>'C завтраками| Bed and breakfast'!AX20*0.9</f>
        <v>28800</v>
      </c>
      <c r="AY20" s="8">
        <f>'C завтраками| Bed and breakfast'!AY20*0.9</f>
        <v>28170</v>
      </c>
      <c r="AZ20" s="8">
        <f>'C завтраками| Bed and breakfast'!AZ20*0.9</f>
        <v>28800</v>
      </c>
      <c r="BA20" s="8">
        <f>'C завтраками| Bed and breakfast'!BA20*0.9</f>
        <v>28170</v>
      </c>
      <c r="BB20" s="8">
        <f>'C завтраками| Bed and breakfast'!BB20*0.9</f>
        <v>28800</v>
      </c>
      <c r="BC20" s="8">
        <f>'C завтраками| Bed and breakfast'!BC20*0.9</f>
        <v>28170</v>
      </c>
      <c r="BD20" s="8">
        <f>'C завтраками| Bed and breakfast'!BD20*0.9</f>
        <v>27540</v>
      </c>
      <c r="BE20" s="8">
        <f>'C завтраками| Bed and breakfast'!BE20*0.9</f>
        <v>28170</v>
      </c>
      <c r="BF20" s="8">
        <f>'C завтраками| Bed and breakfast'!BF20*0.9</f>
        <v>27540</v>
      </c>
      <c r="BG20" s="8">
        <f>'C завтраками| Bed and breakfast'!BG20*0.9</f>
        <v>28170</v>
      </c>
      <c r="BH20" s="8">
        <f>'C завтраками| Bed and breakfast'!BH20*0.9</f>
        <v>27540</v>
      </c>
      <c r="BI20" s="8">
        <f>'C завтраками| Bed and breakfast'!BI20*0.9</f>
        <v>28170</v>
      </c>
      <c r="BJ20" s="8">
        <f>'C завтраками| Bed and breakfast'!BJ20*0.9</f>
        <v>27540</v>
      </c>
      <c r="BK20" s="8">
        <f>'C завтраками| Bed and breakfast'!BK20*0.9</f>
        <v>28170</v>
      </c>
      <c r="BL20" s="8">
        <f>'C завтраками| Bed and breakfast'!BL20*0.9</f>
        <v>27540</v>
      </c>
      <c r="BM20" s="8">
        <f>'C завтраками| Bed and breakfast'!BM20*0.9</f>
        <v>32670</v>
      </c>
      <c r="BN20" s="8">
        <f>'C завтраками| Bed and breakfast'!BN20*0.9</f>
        <v>33480</v>
      </c>
      <c r="BO20" s="8">
        <f>'C завтраками| Bed and breakfast'!BO20*0.9</f>
        <v>32670</v>
      </c>
      <c r="BP20" s="8">
        <f>'C завтраками| Bed and breakfast'!BP20*0.9</f>
        <v>33930</v>
      </c>
      <c r="BQ20" s="8">
        <f>'C завтраками| Bed and breakfast'!BQ20*0.9</f>
        <v>35370</v>
      </c>
      <c r="BR20" s="8">
        <f>'C завтраками| Bed and breakfast'!BR20*0.9</f>
        <v>33930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breakfast'!B22*0.9</f>
        <v>60480</v>
      </c>
      <c r="C22" s="8">
        <f>'C завтраками| Bed and breakfast'!C22*0.9</f>
        <v>57240</v>
      </c>
      <c r="D22" s="8">
        <f>'C завтраками| Bed and breakfast'!D22*0.9</f>
        <v>56340</v>
      </c>
      <c r="E22" s="8">
        <f>'C завтраками| Bed and breakfast'!E22*0.9</f>
        <v>56340</v>
      </c>
      <c r="F22" s="8">
        <f>'C завтраками| Bed and breakfast'!F22*0.9</f>
        <v>60480</v>
      </c>
      <c r="G22" s="8">
        <f>'C завтраками| Bed and breakfast'!G22*0.9</f>
        <v>60480</v>
      </c>
      <c r="H22" s="8">
        <f>'C завтраками| Bed and breakfast'!H22*0.9</f>
        <v>58770</v>
      </c>
      <c r="I22" s="8">
        <f>'C завтраками| Bed and breakfast'!I22*0.9</f>
        <v>60480</v>
      </c>
      <c r="J22" s="8">
        <f>'C завтраками| Bed and breakfast'!J22*0.9</f>
        <v>58770</v>
      </c>
      <c r="K22" s="8">
        <f>'C завтраками| Bed and breakfast'!K22*0.9</f>
        <v>58770</v>
      </c>
      <c r="L22" s="8">
        <f>'C завтраками| Bed and breakfast'!L22*0.9</f>
        <v>57240</v>
      </c>
      <c r="M22" s="8">
        <f>'C завтраками| Bed and breakfast'!M22*0.9</f>
        <v>58770</v>
      </c>
      <c r="N22" s="8">
        <f>'C завтраками| Bed and breakfast'!N22*0.9</f>
        <v>58770</v>
      </c>
      <c r="O22" s="8">
        <f>'C завтраками| Bed and breakfast'!O22*0.9</f>
        <v>57240</v>
      </c>
      <c r="P22" s="8">
        <f>'C завтраками| Bed and breakfast'!P22*0.9</f>
        <v>57240</v>
      </c>
      <c r="Q22" s="8">
        <f>'C завтраками| Bed and breakfast'!Q22*0.9</f>
        <v>56340</v>
      </c>
      <c r="R22" s="8">
        <f>'C завтраками| Bed and breakfast'!R22*0.9</f>
        <v>57240</v>
      </c>
      <c r="S22" s="8">
        <f>'C завтраками| Bed and breakfast'!S22*0.9</f>
        <v>62010</v>
      </c>
      <c r="T22" s="8">
        <f>'C завтраками| Bed and breakfast'!T22*0.9</f>
        <v>62010</v>
      </c>
      <c r="U22" s="8">
        <f>'C завтраками| Bed and breakfast'!U22*0.9</f>
        <v>57240</v>
      </c>
      <c r="V22" s="8">
        <f>'C завтраками| Bed and breakfast'!V22*0.9</f>
        <v>56340</v>
      </c>
      <c r="W22" s="8">
        <f>'C завтраками| Bed and breakfast'!W22*0.9</f>
        <v>58770</v>
      </c>
      <c r="X22" s="8">
        <f>'C завтраками| Bed and breakfast'!X22*0.9</f>
        <v>57240</v>
      </c>
      <c r="Y22" s="8">
        <f>'C завтраками| Bed and breakfast'!Y22*0.9</f>
        <v>58770</v>
      </c>
      <c r="Z22" s="8">
        <f>'C завтраками| Bed and breakfast'!Z22*0.9</f>
        <v>57240</v>
      </c>
      <c r="AA22" s="8">
        <f>'C завтраками| Bed and breakfast'!AA22*0.9</f>
        <v>60480</v>
      </c>
      <c r="AB22" s="8">
        <f>'C завтраками| Bed and breakfast'!AB22*0.9</f>
        <v>60480</v>
      </c>
      <c r="AC22" s="8">
        <f>'C завтраками| Bed and breakfast'!AC22*0.9</f>
        <v>62010</v>
      </c>
      <c r="AD22" s="8">
        <f>'C завтраками| Bed and breakfast'!AD22*0.9</f>
        <v>58770</v>
      </c>
      <c r="AE22" s="8">
        <f>'C завтраками| Bed and breakfast'!AE22*0.9</f>
        <v>58770</v>
      </c>
      <c r="AF22" s="8">
        <f>'C завтраками| Bed and breakfast'!AF22*0.9</f>
        <v>58770</v>
      </c>
      <c r="AG22" s="8">
        <f>'C завтраками| Bed and breakfast'!AG22*0.9</f>
        <v>57240</v>
      </c>
      <c r="AH22" s="8">
        <f>'C завтраками| Bed and breakfast'!AH22*0.9</f>
        <v>56340</v>
      </c>
      <c r="AI22" s="8">
        <f>'C завтраками| Bed and breakfast'!AI22*0.9</f>
        <v>55260</v>
      </c>
      <c r="AJ22" s="8">
        <f>'C завтраками| Bed and breakfast'!AJ22*0.9</f>
        <v>55260</v>
      </c>
      <c r="AK22" s="8">
        <f>'C завтраками| Bed and breakfast'!AK22*0.9</f>
        <v>54180</v>
      </c>
      <c r="AL22" s="8">
        <f>'C завтраками| Bed and breakfast'!AL22*0.9</f>
        <v>53100</v>
      </c>
      <c r="AM22" s="8">
        <f>'C завтраками| Bed and breakfast'!AM22*0.9</f>
        <v>54180</v>
      </c>
      <c r="AN22" s="8">
        <f>'C завтраками| Bed and breakfast'!AN22*0.9</f>
        <v>54180</v>
      </c>
      <c r="AO22" s="8">
        <f>'C завтраками| Bed and breakfast'!AO22*0.9</f>
        <v>53100</v>
      </c>
      <c r="AP22" s="8">
        <f>'C завтраками| Bed and breakfast'!AP22*0.9</f>
        <v>56340</v>
      </c>
      <c r="AQ22" s="8">
        <f>'C завтраками| Bed and breakfast'!AQ22*0.9</f>
        <v>56340</v>
      </c>
      <c r="AR22" s="8">
        <f>'C завтраками| Bed and breakfast'!AR22*0.9</f>
        <v>55260</v>
      </c>
      <c r="AS22" s="8">
        <f>'C завтраками| Bed and breakfast'!AS22*0.9</f>
        <v>53100</v>
      </c>
      <c r="AT22" s="8">
        <f>'C завтраками| Bed and breakfast'!AT22*0.9</f>
        <v>51300</v>
      </c>
      <c r="AU22" s="8">
        <f>'C завтраками| Bed and breakfast'!AU22*0.9</f>
        <v>52380</v>
      </c>
      <c r="AV22" s="8">
        <f>'C завтраками| Bed and breakfast'!AV22*0.9</f>
        <v>51300</v>
      </c>
      <c r="AW22" s="8">
        <f>'C завтраками| Bed and breakfast'!AW22*0.9</f>
        <v>51300</v>
      </c>
      <c r="AX22" s="8">
        <f>'C завтраками| Bed and breakfast'!AX22*0.9</f>
        <v>51300</v>
      </c>
      <c r="AY22" s="8">
        <f>'C завтраками| Bed and breakfast'!AY22*0.9</f>
        <v>50670</v>
      </c>
      <c r="AZ22" s="8">
        <f>'C завтраками| Bed and breakfast'!AZ22*0.9</f>
        <v>51300</v>
      </c>
      <c r="BA22" s="8">
        <f>'C завтраками| Bed and breakfast'!BA22*0.9</f>
        <v>50670</v>
      </c>
      <c r="BB22" s="8">
        <f>'C завтраками| Bed and breakfast'!BB22*0.9</f>
        <v>51300</v>
      </c>
      <c r="BC22" s="8">
        <f>'C завтраками| Bed and breakfast'!BC22*0.9</f>
        <v>50670</v>
      </c>
      <c r="BD22" s="8">
        <f>'C завтраками| Bed and breakfast'!BD22*0.9</f>
        <v>50040</v>
      </c>
      <c r="BE22" s="8">
        <f>'C завтраками| Bed and breakfast'!BE22*0.9</f>
        <v>50670</v>
      </c>
      <c r="BF22" s="8">
        <f>'C завтраками| Bed and breakfast'!BF22*0.9</f>
        <v>50040</v>
      </c>
      <c r="BG22" s="8">
        <f>'C завтраками| Bed and breakfast'!BG22*0.9</f>
        <v>50670</v>
      </c>
      <c r="BH22" s="8">
        <f>'C завтраками| Bed and breakfast'!BH22*0.9</f>
        <v>50040</v>
      </c>
      <c r="BI22" s="8">
        <f>'C завтраками| Bed and breakfast'!BI22*0.9</f>
        <v>50670</v>
      </c>
      <c r="BJ22" s="8">
        <f>'C завтраками| Bed and breakfast'!BJ22*0.9</f>
        <v>50040</v>
      </c>
      <c r="BK22" s="8">
        <f>'C завтраками| Bed and breakfast'!BK22*0.9</f>
        <v>50670</v>
      </c>
      <c r="BL22" s="8">
        <f>'C завтраками| Bed and breakfast'!BL22*0.9</f>
        <v>50040</v>
      </c>
      <c r="BM22" s="8">
        <f>'C завтраками| Bed and breakfast'!BM22*0.9</f>
        <v>59670</v>
      </c>
      <c r="BN22" s="8">
        <f>'C завтраками| Bed and breakfast'!BN22*0.9</f>
        <v>60480</v>
      </c>
      <c r="BO22" s="8">
        <f>'C завтраками| Bed and breakfast'!BO22*0.9</f>
        <v>59670</v>
      </c>
      <c r="BP22" s="8">
        <f>'C завтраками| Bed and breakfast'!BP22*0.9</f>
        <v>60930</v>
      </c>
      <c r="BQ22" s="8">
        <f>'C завтраками| Bed and breakfast'!BQ22*0.9</f>
        <v>62370</v>
      </c>
      <c r="BR22" s="8">
        <f>'C завтраками| Bed and breakfast'!BR22*0.9</f>
        <v>60930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 customHeight="1" x14ac:dyDescent="0.2">
      <c r="A24" s="111"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20.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200">
        <f t="shared" ref="B27" si="6">ROUNDUP(B7*0.9,)</f>
        <v>16605</v>
      </c>
      <c r="C27" s="200">
        <f t="shared" ref="C27:BN27" si="7">ROUNDUP(C7*0.9,)</f>
        <v>13689</v>
      </c>
      <c r="D27" s="200">
        <f t="shared" si="7"/>
        <v>12879</v>
      </c>
      <c r="E27" s="200">
        <f t="shared" si="7"/>
        <v>12879</v>
      </c>
      <c r="F27" s="200">
        <f t="shared" si="7"/>
        <v>16605</v>
      </c>
      <c r="G27" s="200">
        <f t="shared" si="7"/>
        <v>16605</v>
      </c>
      <c r="H27" s="200">
        <f t="shared" si="7"/>
        <v>15066</v>
      </c>
      <c r="I27" s="200">
        <f t="shared" si="7"/>
        <v>16605</v>
      </c>
      <c r="J27" s="200">
        <f t="shared" si="7"/>
        <v>15066</v>
      </c>
      <c r="K27" s="200">
        <f t="shared" si="7"/>
        <v>15066</v>
      </c>
      <c r="L27" s="200">
        <f t="shared" si="7"/>
        <v>13689</v>
      </c>
      <c r="M27" s="200">
        <f t="shared" si="7"/>
        <v>15066</v>
      </c>
      <c r="N27" s="200">
        <f t="shared" si="7"/>
        <v>15066</v>
      </c>
      <c r="O27" s="200">
        <f t="shared" si="7"/>
        <v>13689</v>
      </c>
      <c r="P27" s="200">
        <f t="shared" si="7"/>
        <v>13689</v>
      </c>
      <c r="Q27" s="200">
        <f t="shared" si="7"/>
        <v>12879</v>
      </c>
      <c r="R27" s="200">
        <f t="shared" si="7"/>
        <v>13689</v>
      </c>
      <c r="S27" s="200">
        <f t="shared" si="7"/>
        <v>17982</v>
      </c>
      <c r="T27" s="200">
        <f t="shared" si="7"/>
        <v>17982</v>
      </c>
      <c r="U27" s="200">
        <f t="shared" si="7"/>
        <v>13689</v>
      </c>
      <c r="V27" s="200">
        <f t="shared" si="7"/>
        <v>12879</v>
      </c>
      <c r="W27" s="200">
        <f t="shared" si="7"/>
        <v>15066</v>
      </c>
      <c r="X27" s="200">
        <f t="shared" si="7"/>
        <v>13689</v>
      </c>
      <c r="Y27" s="200">
        <f t="shared" si="7"/>
        <v>15066</v>
      </c>
      <c r="Z27" s="200">
        <f t="shared" si="7"/>
        <v>13689</v>
      </c>
      <c r="AA27" s="200">
        <f t="shared" si="7"/>
        <v>16605</v>
      </c>
      <c r="AB27" s="200">
        <f t="shared" si="7"/>
        <v>16605</v>
      </c>
      <c r="AC27" s="200">
        <f t="shared" si="7"/>
        <v>17982</v>
      </c>
      <c r="AD27" s="200">
        <f t="shared" si="7"/>
        <v>15066</v>
      </c>
      <c r="AE27" s="200">
        <f t="shared" si="7"/>
        <v>15066</v>
      </c>
      <c r="AF27" s="200">
        <f t="shared" si="7"/>
        <v>15066</v>
      </c>
      <c r="AG27" s="200">
        <f t="shared" si="7"/>
        <v>13689</v>
      </c>
      <c r="AH27" s="200">
        <f t="shared" si="7"/>
        <v>12879</v>
      </c>
      <c r="AI27" s="200">
        <f t="shared" si="7"/>
        <v>11907</v>
      </c>
      <c r="AJ27" s="200">
        <f t="shared" si="7"/>
        <v>11907</v>
      </c>
      <c r="AK27" s="200">
        <f t="shared" si="7"/>
        <v>10935</v>
      </c>
      <c r="AL27" s="200">
        <f t="shared" si="7"/>
        <v>9963</v>
      </c>
      <c r="AM27" s="200">
        <f t="shared" si="7"/>
        <v>10935</v>
      </c>
      <c r="AN27" s="200">
        <f t="shared" si="7"/>
        <v>10935</v>
      </c>
      <c r="AO27" s="200">
        <f t="shared" si="7"/>
        <v>9963</v>
      </c>
      <c r="AP27" s="200">
        <f t="shared" si="7"/>
        <v>12879</v>
      </c>
      <c r="AQ27" s="200">
        <f t="shared" si="7"/>
        <v>12879</v>
      </c>
      <c r="AR27" s="200">
        <f t="shared" si="7"/>
        <v>11907</v>
      </c>
      <c r="AS27" s="200">
        <f t="shared" si="7"/>
        <v>9963</v>
      </c>
      <c r="AT27" s="200">
        <f t="shared" si="7"/>
        <v>8343</v>
      </c>
      <c r="AU27" s="200">
        <f t="shared" si="7"/>
        <v>9315</v>
      </c>
      <c r="AV27" s="200">
        <f t="shared" si="7"/>
        <v>8343</v>
      </c>
      <c r="AW27" s="200">
        <f t="shared" si="7"/>
        <v>8343</v>
      </c>
      <c r="AX27" s="200">
        <f t="shared" si="7"/>
        <v>8343</v>
      </c>
      <c r="AY27" s="200">
        <f t="shared" si="7"/>
        <v>7776</v>
      </c>
      <c r="AZ27" s="200">
        <f t="shared" si="7"/>
        <v>8343</v>
      </c>
      <c r="BA27" s="200">
        <f t="shared" si="7"/>
        <v>7776</v>
      </c>
      <c r="BB27" s="200">
        <f t="shared" si="7"/>
        <v>8343</v>
      </c>
      <c r="BC27" s="200">
        <f t="shared" si="7"/>
        <v>7776</v>
      </c>
      <c r="BD27" s="200">
        <f t="shared" si="7"/>
        <v>7209</v>
      </c>
      <c r="BE27" s="200">
        <f t="shared" si="7"/>
        <v>7776</v>
      </c>
      <c r="BF27" s="200">
        <f t="shared" si="7"/>
        <v>7209</v>
      </c>
      <c r="BG27" s="200">
        <f t="shared" si="7"/>
        <v>7776</v>
      </c>
      <c r="BH27" s="200">
        <f t="shared" si="7"/>
        <v>7209</v>
      </c>
      <c r="BI27" s="200">
        <f t="shared" si="7"/>
        <v>7776</v>
      </c>
      <c r="BJ27" s="200">
        <f t="shared" si="7"/>
        <v>7209</v>
      </c>
      <c r="BK27" s="200">
        <f t="shared" si="7"/>
        <v>7776</v>
      </c>
      <c r="BL27" s="200">
        <f t="shared" si="7"/>
        <v>7209</v>
      </c>
      <c r="BM27" s="200">
        <f t="shared" si="7"/>
        <v>7776</v>
      </c>
      <c r="BN27" s="200">
        <f t="shared" si="7"/>
        <v>8505</v>
      </c>
      <c r="BO27" s="200">
        <f t="shared" ref="BO27:BR27" si="8">ROUNDUP(BO7*0.9,)</f>
        <v>7776</v>
      </c>
      <c r="BP27" s="200">
        <f t="shared" si="8"/>
        <v>8910</v>
      </c>
      <c r="BQ27" s="200">
        <f t="shared" si="8"/>
        <v>10206</v>
      </c>
      <c r="BR27" s="200">
        <f t="shared" si="8"/>
        <v>8910</v>
      </c>
    </row>
    <row r="28" spans="1:70" s="50" customFormat="1" x14ac:dyDescent="0.2">
      <c r="A28" s="88">
        <v>2</v>
      </c>
      <c r="B28" s="200">
        <f t="shared" ref="B28" si="9">ROUNDUP(B8*0.9,)</f>
        <v>17982</v>
      </c>
      <c r="C28" s="200">
        <f t="shared" ref="C28:BN28" si="10">ROUNDUP(C8*0.9,)</f>
        <v>15066</v>
      </c>
      <c r="D28" s="200">
        <f t="shared" si="10"/>
        <v>14256</v>
      </c>
      <c r="E28" s="200">
        <f t="shared" si="10"/>
        <v>14256</v>
      </c>
      <c r="F28" s="200">
        <f t="shared" si="10"/>
        <v>17982</v>
      </c>
      <c r="G28" s="200">
        <f t="shared" si="10"/>
        <v>17982</v>
      </c>
      <c r="H28" s="200">
        <f t="shared" si="10"/>
        <v>16443</v>
      </c>
      <c r="I28" s="200">
        <f t="shared" si="10"/>
        <v>17982</v>
      </c>
      <c r="J28" s="200">
        <f t="shared" si="10"/>
        <v>16443</v>
      </c>
      <c r="K28" s="200">
        <f t="shared" si="10"/>
        <v>16443</v>
      </c>
      <c r="L28" s="200">
        <f t="shared" si="10"/>
        <v>15066</v>
      </c>
      <c r="M28" s="200">
        <f t="shared" si="10"/>
        <v>16443</v>
      </c>
      <c r="N28" s="200">
        <f t="shared" si="10"/>
        <v>16443</v>
      </c>
      <c r="O28" s="200">
        <f t="shared" si="10"/>
        <v>15066</v>
      </c>
      <c r="P28" s="200">
        <f t="shared" si="10"/>
        <v>15066</v>
      </c>
      <c r="Q28" s="200">
        <f t="shared" si="10"/>
        <v>14256</v>
      </c>
      <c r="R28" s="200">
        <f t="shared" si="10"/>
        <v>15066</v>
      </c>
      <c r="S28" s="200">
        <f t="shared" si="10"/>
        <v>19359</v>
      </c>
      <c r="T28" s="200">
        <f t="shared" si="10"/>
        <v>19359</v>
      </c>
      <c r="U28" s="200">
        <f t="shared" si="10"/>
        <v>15066</v>
      </c>
      <c r="V28" s="200">
        <f t="shared" si="10"/>
        <v>14256</v>
      </c>
      <c r="W28" s="200">
        <f t="shared" si="10"/>
        <v>16443</v>
      </c>
      <c r="X28" s="200">
        <f t="shared" si="10"/>
        <v>15066</v>
      </c>
      <c r="Y28" s="200">
        <f t="shared" si="10"/>
        <v>16443</v>
      </c>
      <c r="Z28" s="200">
        <f t="shared" si="10"/>
        <v>15066</v>
      </c>
      <c r="AA28" s="200">
        <f t="shared" si="10"/>
        <v>17982</v>
      </c>
      <c r="AB28" s="200">
        <f t="shared" si="10"/>
        <v>17982</v>
      </c>
      <c r="AC28" s="200">
        <f t="shared" si="10"/>
        <v>19359</v>
      </c>
      <c r="AD28" s="200">
        <f t="shared" si="10"/>
        <v>16443</v>
      </c>
      <c r="AE28" s="200">
        <f t="shared" si="10"/>
        <v>16443</v>
      </c>
      <c r="AF28" s="200">
        <f t="shared" si="10"/>
        <v>16443</v>
      </c>
      <c r="AG28" s="200">
        <f t="shared" si="10"/>
        <v>15066</v>
      </c>
      <c r="AH28" s="200">
        <f t="shared" si="10"/>
        <v>14256</v>
      </c>
      <c r="AI28" s="200">
        <f t="shared" si="10"/>
        <v>13284</v>
      </c>
      <c r="AJ28" s="200">
        <f t="shared" si="10"/>
        <v>13284</v>
      </c>
      <c r="AK28" s="200">
        <f t="shared" si="10"/>
        <v>12312</v>
      </c>
      <c r="AL28" s="200">
        <f t="shared" si="10"/>
        <v>11340</v>
      </c>
      <c r="AM28" s="200">
        <f t="shared" si="10"/>
        <v>12312</v>
      </c>
      <c r="AN28" s="200">
        <f t="shared" si="10"/>
        <v>12312</v>
      </c>
      <c r="AO28" s="200">
        <f t="shared" si="10"/>
        <v>11340</v>
      </c>
      <c r="AP28" s="200">
        <f t="shared" si="10"/>
        <v>14256</v>
      </c>
      <c r="AQ28" s="200">
        <f t="shared" si="10"/>
        <v>14256</v>
      </c>
      <c r="AR28" s="200">
        <f t="shared" si="10"/>
        <v>13284</v>
      </c>
      <c r="AS28" s="200">
        <f t="shared" si="10"/>
        <v>11340</v>
      </c>
      <c r="AT28" s="200">
        <f t="shared" si="10"/>
        <v>9720</v>
      </c>
      <c r="AU28" s="200">
        <f t="shared" si="10"/>
        <v>10692</v>
      </c>
      <c r="AV28" s="200">
        <f t="shared" si="10"/>
        <v>9720</v>
      </c>
      <c r="AW28" s="200">
        <f t="shared" si="10"/>
        <v>9720</v>
      </c>
      <c r="AX28" s="200">
        <f t="shared" si="10"/>
        <v>9720</v>
      </c>
      <c r="AY28" s="200">
        <f t="shared" si="10"/>
        <v>9153</v>
      </c>
      <c r="AZ28" s="200">
        <f t="shared" si="10"/>
        <v>9720</v>
      </c>
      <c r="BA28" s="200">
        <f t="shared" si="10"/>
        <v>9153</v>
      </c>
      <c r="BB28" s="200">
        <f t="shared" si="10"/>
        <v>9720</v>
      </c>
      <c r="BC28" s="200">
        <f t="shared" si="10"/>
        <v>9153</v>
      </c>
      <c r="BD28" s="200">
        <f t="shared" si="10"/>
        <v>8586</v>
      </c>
      <c r="BE28" s="200">
        <f t="shared" si="10"/>
        <v>9153</v>
      </c>
      <c r="BF28" s="200">
        <f t="shared" si="10"/>
        <v>8586</v>
      </c>
      <c r="BG28" s="200">
        <f t="shared" si="10"/>
        <v>9153</v>
      </c>
      <c r="BH28" s="200">
        <f t="shared" si="10"/>
        <v>8586</v>
      </c>
      <c r="BI28" s="200">
        <f t="shared" si="10"/>
        <v>9153</v>
      </c>
      <c r="BJ28" s="200">
        <f t="shared" si="10"/>
        <v>8586</v>
      </c>
      <c r="BK28" s="200">
        <f t="shared" si="10"/>
        <v>9153</v>
      </c>
      <c r="BL28" s="200">
        <f t="shared" si="10"/>
        <v>8586</v>
      </c>
      <c r="BM28" s="200">
        <f t="shared" si="10"/>
        <v>9153</v>
      </c>
      <c r="BN28" s="200">
        <f t="shared" si="10"/>
        <v>9882</v>
      </c>
      <c r="BO28" s="200">
        <f t="shared" ref="BO28:BR28" si="11">ROUNDUP(BO8*0.9,)</f>
        <v>9153</v>
      </c>
      <c r="BP28" s="200">
        <f t="shared" si="11"/>
        <v>10287</v>
      </c>
      <c r="BQ28" s="200">
        <f t="shared" si="11"/>
        <v>11583</v>
      </c>
      <c r="BR28" s="200">
        <f t="shared" si="11"/>
        <v>10287</v>
      </c>
    </row>
    <row r="29" spans="1:70"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row>
    <row r="30" spans="1:70" s="50" customFormat="1" x14ac:dyDescent="0.2">
      <c r="A30" s="180">
        <v>1</v>
      </c>
      <c r="B30" s="200">
        <f t="shared" ref="B30" si="12">ROUNDUP(B10*0.9,)</f>
        <v>18225</v>
      </c>
      <c r="C30" s="200">
        <f t="shared" ref="C30:BN30" si="13">ROUNDUP(C10*0.9,)</f>
        <v>15309</v>
      </c>
      <c r="D30" s="200">
        <f t="shared" si="13"/>
        <v>14499</v>
      </c>
      <c r="E30" s="200">
        <f t="shared" si="13"/>
        <v>14499</v>
      </c>
      <c r="F30" s="200">
        <f t="shared" si="13"/>
        <v>18225</v>
      </c>
      <c r="G30" s="200">
        <f t="shared" si="13"/>
        <v>18225</v>
      </c>
      <c r="H30" s="200">
        <f t="shared" si="13"/>
        <v>16686</v>
      </c>
      <c r="I30" s="200">
        <f t="shared" si="13"/>
        <v>18225</v>
      </c>
      <c r="J30" s="200">
        <f t="shared" si="13"/>
        <v>16686</v>
      </c>
      <c r="K30" s="200">
        <f t="shared" si="13"/>
        <v>16686</v>
      </c>
      <c r="L30" s="200">
        <f t="shared" si="13"/>
        <v>15309</v>
      </c>
      <c r="M30" s="200">
        <f t="shared" si="13"/>
        <v>16686</v>
      </c>
      <c r="N30" s="200">
        <f t="shared" si="13"/>
        <v>16686</v>
      </c>
      <c r="O30" s="200">
        <f t="shared" si="13"/>
        <v>15309</v>
      </c>
      <c r="P30" s="200">
        <f t="shared" si="13"/>
        <v>15309</v>
      </c>
      <c r="Q30" s="200">
        <f t="shared" si="13"/>
        <v>14499</v>
      </c>
      <c r="R30" s="200">
        <f t="shared" si="13"/>
        <v>15309</v>
      </c>
      <c r="S30" s="200">
        <f t="shared" si="13"/>
        <v>19602</v>
      </c>
      <c r="T30" s="200">
        <f t="shared" si="13"/>
        <v>19602</v>
      </c>
      <c r="U30" s="200">
        <f t="shared" si="13"/>
        <v>15309</v>
      </c>
      <c r="V30" s="200">
        <f t="shared" si="13"/>
        <v>14499</v>
      </c>
      <c r="W30" s="200">
        <f t="shared" si="13"/>
        <v>16686</v>
      </c>
      <c r="X30" s="200">
        <f t="shared" si="13"/>
        <v>15309</v>
      </c>
      <c r="Y30" s="200">
        <f t="shared" si="13"/>
        <v>16686</v>
      </c>
      <c r="Z30" s="200">
        <f t="shared" si="13"/>
        <v>15309</v>
      </c>
      <c r="AA30" s="200">
        <f t="shared" si="13"/>
        <v>18225</v>
      </c>
      <c r="AB30" s="200">
        <f t="shared" si="13"/>
        <v>18225</v>
      </c>
      <c r="AC30" s="200">
        <f t="shared" si="13"/>
        <v>19602</v>
      </c>
      <c r="AD30" s="200">
        <f t="shared" si="13"/>
        <v>16686</v>
      </c>
      <c r="AE30" s="200">
        <f t="shared" si="13"/>
        <v>16686</v>
      </c>
      <c r="AF30" s="200">
        <f t="shared" si="13"/>
        <v>16686</v>
      </c>
      <c r="AG30" s="200">
        <f t="shared" si="13"/>
        <v>15309</v>
      </c>
      <c r="AH30" s="200">
        <f t="shared" si="13"/>
        <v>14499</v>
      </c>
      <c r="AI30" s="200">
        <f t="shared" si="13"/>
        <v>13527</v>
      </c>
      <c r="AJ30" s="200">
        <f t="shared" si="13"/>
        <v>13527</v>
      </c>
      <c r="AK30" s="200">
        <f t="shared" si="13"/>
        <v>12555</v>
      </c>
      <c r="AL30" s="200">
        <f t="shared" si="13"/>
        <v>11583</v>
      </c>
      <c r="AM30" s="200">
        <f t="shared" si="13"/>
        <v>12555</v>
      </c>
      <c r="AN30" s="200">
        <f t="shared" si="13"/>
        <v>12555</v>
      </c>
      <c r="AO30" s="200">
        <f t="shared" si="13"/>
        <v>11583</v>
      </c>
      <c r="AP30" s="200">
        <f t="shared" si="13"/>
        <v>14499</v>
      </c>
      <c r="AQ30" s="200">
        <f t="shared" si="13"/>
        <v>14499</v>
      </c>
      <c r="AR30" s="200">
        <f t="shared" si="13"/>
        <v>13527</v>
      </c>
      <c r="AS30" s="200">
        <f t="shared" si="13"/>
        <v>11583</v>
      </c>
      <c r="AT30" s="200">
        <f t="shared" si="13"/>
        <v>9153</v>
      </c>
      <c r="AU30" s="200">
        <f t="shared" si="13"/>
        <v>10125</v>
      </c>
      <c r="AV30" s="200">
        <f t="shared" si="13"/>
        <v>9153</v>
      </c>
      <c r="AW30" s="200">
        <f t="shared" si="13"/>
        <v>9153</v>
      </c>
      <c r="AX30" s="200">
        <f t="shared" si="13"/>
        <v>9153</v>
      </c>
      <c r="AY30" s="200">
        <f t="shared" si="13"/>
        <v>8586</v>
      </c>
      <c r="AZ30" s="200">
        <f t="shared" si="13"/>
        <v>9153</v>
      </c>
      <c r="BA30" s="200">
        <f t="shared" si="13"/>
        <v>8586</v>
      </c>
      <c r="BB30" s="200">
        <f t="shared" si="13"/>
        <v>9153</v>
      </c>
      <c r="BC30" s="200">
        <f t="shared" si="13"/>
        <v>8586</v>
      </c>
      <c r="BD30" s="200">
        <f t="shared" si="13"/>
        <v>8019</v>
      </c>
      <c r="BE30" s="200">
        <f t="shared" si="13"/>
        <v>8586</v>
      </c>
      <c r="BF30" s="200">
        <f t="shared" si="13"/>
        <v>8019</v>
      </c>
      <c r="BG30" s="200">
        <f t="shared" si="13"/>
        <v>8586</v>
      </c>
      <c r="BH30" s="200">
        <f t="shared" si="13"/>
        <v>8019</v>
      </c>
      <c r="BI30" s="200">
        <f t="shared" si="13"/>
        <v>8586</v>
      </c>
      <c r="BJ30" s="200">
        <f t="shared" si="13"/>
        <v>8019</v>
      </c>
      <c r="BK30" s="200">
        <f t="shared" si="13"/>
        <v>8586</v>
      </c>
      <c r="BL30" s="200">
        <f t="shared" si="13"/>
        <v>8019</v>
      </c>
      <c r="BM30" s="200">
        <f t="shared" si="13"/>
        <v>8586</v>
      </c>
      <c r="BN30" s="200">
        <f t="shared" si="13"/>
        <v>9315</v>
      </c>
      <c r="BO30" s="200">
        <f t="shared" ref="BO30:BR30" si="14">ROUNDUP(BO10*0.9,)</f>
        <v>8586</v>
      </c>
      <c r="BP30" s="200">
        <f t="shared" si="14"/>
        <v>9720</v>
      </c>
      <c r="BQ30" s="200">
        <f t="shared" si="14"/>
        <v>11016</v>
      </c>
      <c r="BR30" s="200">
        <f t="shared" si="14"/>
        <v>9720</v>
      </c>
    </row>
    <row r="31" spans="1:70" s="50" customFormat="1" x14ac:dyDescent="0.2">
      <c r="A31" s="180">
        <v>2</v>
      </c>
      <c r="B31" s="200">
        <f t="shared" ref="B31" si="15">ROUNDUP(B11*0.9,)</f>
        <v>19602</v>
      </c>
      <c r="C31" s="200">
        <f t="shared" ref="C31:BN31" si="16">ROUNDUP(C11*0.9,)</f>
        <v>16686</v>
      </c>
      <c r="D31" s="200">
        <f t="shared" si="16"/>
        <v>15876</v>
      </c>
      <c r="E31" s="200">
        <f t="shared" si="16"/>
        <v>15876</v>
      </c>
      <c r="F31" s="200">
        <f t="shared" si="16"/>
        <v>19602</v>
      </c>
      <c r="G31" s="200">
        <f t="shared" si="16"/>
        <v>19602</v>
      </c>
      <c r="H31" s="200">
        <f t="shared" si="16"/>
        <v>18063</v>
      </c>
      <c r="I31" s="200">
        <f t="shared" si="16"/>
        <v>19602</v>
      </c>
      <c r="J31" s="200">
        <f t="shared" si="16"/>
        <v>18063</v>
      </c>
      <c r="K31" s="200">
        <f t="shared" si="16"/>
        <v>18063</v>
      </c>
      <c r="L31" s="200">
        <f t="shared" si="16"/>
        <v>16686</v>
      </c>
      <c r="M31" s="200">
        <f t="shared" si="16"/>
        <v>18063</v>
      </c>
      <c r="N31" s="200">
        <f t="shared" si="16"/>
        <v>18063</v>
      </c>
      <c r="O31" s="200">
        <f t="shared" si="16"/>
        <v>16686</v>
      </c>
      <c r="P31" s="200">
        <f t="shared" si="16"/>
        <v>16686</v>
      </c>
      <c r="Q31" s="200">
        <f t="shared" si="16"/>
        <v>15876</v>
      </c>
      <c r="R31" s="200">
        <f t="shared" si="16"/>
        <v>16686</v>
      </c>
      <c r="S31" s="200">
        <f t="shared" si="16"/>
        <v>20979</v>
      </c>
      <c r="T31" s="200">
        <f t="shared" si="16"/>
        <v>20979</v>
      </c>
      <c r="U31" s="200">
        <f t="shared" si="16"/>
        <v>16686</v>
      </c>
      <c r="V31" s="200">
        <f t="shared" si="16"/>
        <v>15876</v>
      </c>
      <c r="W31" s="200">
        <f t="shared" si="16"/>
        <v>18063</v>
      </c>
      <c r="X31" s="200">
        <f t="shared" si="16"/>
        <v>16686</v>
      </c>
      <c r="Y31" s="200">
        <f t="shared" si="16"/>
        <v>18063</v>
      </c>
      <c r="Z31" s="200">
        <f t="shared" si="16"/>
        <v>16686</v>
      </c>
      <c r="AA31" s="200">
        <f t="shared" si="16"/>
        <v>19602</v>
      </c>
      <c r="AB31" s="200">
        <f t="shared" si="16"/>
        <v>19602</v>
      </c>
      <c r="AC31" s="200">
        <f t="shared" si="16"/>
        <v>20979</v>
      </c>
      <c r="AD31" s="200">
        <f t="shared" si="16"/>
        <v>18063</v>
      </c>
      <c r="AE31" s="200">
        <f t="shared" si="16"/>
        <v>18063</v>
      </c>
      <c r="AF31" s="200">
        <f t="shared" si="16"/>
        <v>18063</v>
      </c>
      <c r="AG31" s="200">
        <f t="shared" si="16"/>
        <v>16686</v>
      </c>
      <c r="AH31" s="200">
        <f t="shared" si="16"/>
        <v>15876</v>
      </c>
      <c r="AI31" s="200">
        <f t="shared" si="16"/>
        <v>14904</v>
      </c>
      <c r="AJ31" s="200">
        <f t="shared" si="16"/>
        <v>14904</v>
      </c>
      <c r="AK31" s="200">
        <f t="shared" si="16"/>
        <v>13932</v>
      </c>
      <c r="AL31" s="200">
        <f t="shared" si="16"/>
        <v>12960</v>
      </c>
      <c r="AM31" s="200">
        <f t="shared" si="16"/>
        <v>13932</v>
      </c>
      <c r="AN31" s="200">
        <f t="shared" si="16"/>
        <v>13932</v>
      </c>
      <c r="AO31" s="200">
        <f t="shared" si="16"/>
        <v>12960</v>
      </c>
      <c r="AP31" s="200">
        <f t="shared" si="16"/>
        <v>15876</v>
      </c>
      <c r="AQ31" s="200">
        <f t="shared" si="16"/>
        <v>15876</v>
      </c>
      <c r="AR31" s="200">
        <f t="shared" si="16"/>
        <v>14904</v>
      </c>
      <c r="AS31" s="200">
        <f t="shared" si="16"/>
        <v>12960</v>
      </c>
      <c r="AT31" s="200">
        <f t="shared" si="16"/>
        <v>10530</v>
      </c>
      <c r="AU31" s="200">
        <f t="shared" si="16"/>
        <v>11502</v>
      </c>
      <c r="AV31" s="200">
        <f t="shared" si="16"/>
        <v>10530</v>
      </c>
      <c r="AW31" s="200">
        <f t="shared" si="16"/>
        <v>10530</v>
      </c>
      <c r="AX31" s="200">
        <f t="shared" si="16"/>
        <v>10530</v>
      </c>
      <c r="AY31" s="200">
        <f t="shared" si="16"/>
        <v>9963</v>
      </c>
      <c r="AZ31" s="200">
        <f t="shared" si="16"/>
        <v>10530</v>
      </c>
      <c r="BA31" s="200">
        <f t="shared" si="16"/>
        <v>9963</v>
      </c>
      <c r="BB31" s="200">
        <f t="shared" si="16"/>
        <v>10530</v>
      </c>
      <c r="BC31" s="200">
        <f t="shared" si="16"/>
        <v>9963</v>
      </c>
      <c r="BD31" s="200">
        <f t="shared" si="16"/>
        <v>9396</v>
      </c>
      <c r="BE31" s="200">
        <f t="shared" si="16"/>
        <v>9963</v>
      </c>
      <c r="BF31" s="200">
        <f t="shared" si="16"/>
        <v>9396</v>
      </c>
      <c r="BG31" s="200">
        <f t="shared" si="16"/>
        <v>9963</v>
      </c>
      <c r="BH31" s="200">
        <f t="shared" si="16"/>
        <v>9396</v>
      </c>
      <c r="BI31" s="200">
        <f t="shared" si="16"/>
        <v>9963</v>
      </c>
      <c r="BJ31" s="200">
        <f t="shared" si="16"/>
        <v>9396</v>
      </c>
      <c r="BK31" s="200">
        <f t="shared" si="16"/>
        <v>9963</v>
      </c>
      <c r="BL31" s="200">
        <f t="shared" si="16"/>
        <v>9396</v>
      </c>
      <c r="BM31" s="200">
        <f t="shared" si="16"/>
        <v>9963</v>
      </c>
      <c r="BN31" s="200">
        <f t="shared" si="16"/>
        <v>10692</v>
      </c>
      <c r="BO31" s="200">
        <f t="shared" ref="BO31:BR31" si="17">ROUNDUP(BO11*0.9,)</f>
        <v>9963</v>
      </c>
      <c r="BP31" s="200">
        <f t="shared" si="17"/>
        <v>11097</v>
      </c>
      <c r="BQ31" s="200">
        <f t="shared" si="17"/>
        <v>12393</v>
      </c>
      <c r="BR31" s="200">
        <f t="shared" si="17"/>
        <v>11097</v>
      </c>
    </row>
    <row r="32" spans="1:70"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1:70" s="50" customFormat="1" x14ac:dyDescent="0.2">
      <c r="A33" s="88">
        <f>A27</f>
        <v>1</v>
      </c>
      <c r="B33" s="200">
        <f t="shared" ref="B33" si="18">ROUNDUP(B13*0.9,)</f>
        <v>19035</v>
      </c>
      <c r="C33" s="200">
        <f t="shared" ref="C33:BN33" si="19">ROUNDUP(C13*0.9,)</f>
        <v>16119</v>
      </c>
      <c r="D33" s="200">
        <f t="shared" si="19"/>
        <v>15309</v>
      </c>
      <c r="E33" s="200">
        <f t="shared" si="19"/>
        <v>15309</v>
      </c>
      <c r="F33" s="200">
        <f t="shared" si="19"/>
        <v>19035</v>
      </c>
      <c r="G33" s="200">
        <f t="shared" si="19"/>
        <v>19035</v>
      </c>
      <c r="H33" s="200">
        <f t="shared" si="19"/>
        <v>17496</v>
      </c>
      <c r="I33" s="200">
        <f t="shared" si="19"/>
        <v>19035</v>
      </c>
      <c r="J33" s="200">
        <f t="shared" si="19"/>
        <v>17496</v>
      </c>
      <c r="K33" s="200">
        <f t="shared" si="19"/>
        <v>17496</v>
      </c>
      <c r="L33" s="200">
        <f t="shared" si="19"/>
        <v>16119</v>
      </c>
      <c r="M33" s="200">
        <f t="shared" si="19"/>
        <v>17496</v>
      </c>
      <c r="N33" s="200">
        <f t="shared" si="19"/>
        <v>17496</v>
      </c>
      <c r="O33" s="200">
        <f t="shared" si="19"/>
        <v>16119</v>
      </c>
      <c r="P33" s="200">
        <f t="shared" si="19"/>
        <v>16119</v>
      </c>
      <c r="Q33" s="200">
        <f t="shared" si="19"/>
        <v>15309</v>
      </c>
      <c r="R33" s="200">
        <f t="shared" si="19"/>
        <v>16119</v>
      </c>
      <c r="S33" s="200">
        <f t="shared" si="19"/>
        <v>20412</v>
      </c>
      <c r="T33" s="200">
        <f t="shared" si="19"/>
        <v>20412</v>
      </c>
      <c r="U33" s="200">
        <f t="shared" si="19"/>
        <v>16119</v>
      </c>
      <c r="V33" s="200">
        <f t="shared" si="19"/>
        <v>15309</v>
      </c>
      <c r="W33" s="200">
        <f t="shared" si="19"/>
        <v>17496</v>
      </c>
      <c r="X33" s="200">
        <f t="shared" si="19"/>
        <v>16119</v>
      </c>
      <c r="Y33" s="200">
        <f t="shared" si="19"/>
        <v>17496</v>
      </c>
      <c r="Z33" s="200">
        <f t="shared" si="19"/>
        <v>16119</v>
      </c>
      <c r="AA33" s="200">
        <f t="shared" si="19"/>
        <v>19035</v>
      </c>
      <c r="AB33" s="200">
        <f t="shared" si="19"/>
        <v>19035</v>
      </c>
      <c r="AC33" s="200">
        <f t="shared" si="19"/>
        <v>20412</v>
      </c>
      <c r="AD33" s="200">
        <f t="shared" si="19"/>
        <v>17496</v>
      </c>
      <c r="AE33" s="200">
        <f t="shared" si="19"/>
        <v>17496</v>
      </c>
      <c r="AF33" s="200">
        <f t="shared" si="19"/>
        <v>17496</v>
      </c>
      <c r="AG33" s="200">
        <f t="shared" si="19"/>
        <v>16119</v>
      </c>
      <c r="AH33" s="200">
        <f t="shared" si="19"/>
        <v>15309</v>
      </c>
      <c r="AI33" s="200">
        <f t="shared" si="19"/>
        <v>14337</v>
      </c>
      <c r="AJ33" s="200">
        <f t="shared" si="19"/>
        <v>14337</v>
      </c>
      <c r="AK33" s="200">
        <f t="shared" si="19"/>
        <v>13365</v>
      </c>
      <c r="AL33" s="200">
        <f t="shared" si="19"/>
        <v>12393</v>
      </c>
      <c r="AM33" s="200">
        <f t="shared" si="19"/>
        <v>13365</v>
      </c>
      <c r="AN33" s="200">
        <f t="shared" si="19"/>
        <v>13365</v>
      </c>
      <c r="AO33" s="200">
        <f t="shared" si="19"/>
        <v>12393</v>
      </c>
      <c r="AP33" s="200">
        <f t="shared" si="19"/>
        <v>15309</v>
      </c>
      <c r="AQ33" s="200">
        <f t="shared" si="19"/>
        <v>15309</v>
      </c>
      <c r="AR33" s="200">
        <f t="shared" si="19"/>
        <v>14337</v>
      </c>
      <c r="AS33" s="200">
        <f t="shared" si="19"/>
        <v>12393</v>
      </c>
      <c r="AT33" s="200">
        <f t="shared" si="19"/>
        <v>9963</v>
      </c>
      <c r="AU33" s="200">
        <f t="shared" si="19"/>
        <v>10935</v>
      </c>
      <c r="AV33" s="200">
        <f t="shared" si="19"/>
        <v>9963</v>
      </c>
      <c r="AW33" s="200">
        <f t="shared" si="19"/>
        <v>9963</v>
      </c>
      <c r="AX33" s="200">
        <f t="shared" si="19"/>
        <v>9963</v>
      </c>
      <c r="AY33" s="200">
        <f t="shared" si="19"/>
        <v>9396</v>
      </c>
      <c r="AZ33" s="200">
        <f t="shared" si="19"/>
        <v>9963</v>
      </c>
      <c r="BA33" s="200">
        <f t="shared" si="19"/>
        <v>9396</v>
      </c>
      <c r="BB33" s="200">
        <f t="shared" si="19"/>
        <v>9963</v>
      </c>
      <c r="BC33" s="200">
        <f t="shared" si="19"/>
        <v>9396</v>
      </c>
      <c r="BD33" s="200">
        <f t="shared" si="19"/>
        <v>8829</v>
      </c>
      <c r="BE33" s="200">
        <f t="shared" si="19"/>
        <v>9396</v>
      </c>
      <c r="BF33" s="200">
        <f t="shared" si="19"/>
        <v>8829</v>
      </c>
      <c r="BG33" s="200">
        <f t="shared" si="19"/>
        <v>9396</v>
      </c>
      <c r="BH33" s="200">
        <f t="shared" si="19"/>
        <v>8829</v>
      </c>
      <c r="BI33" s="200">
        <f t="shared" si="19"/>
        <v>9396</v>
      </c>
      <c r="BJ33" s="200">
        <f t="shared" si="19"/>
        <v>8829</v>
      </c>
      <c r="BK33" s="200">
        <f t="shared" si="19"/>
        <v>9396</v>
      </c>
      <c r="BL33" s="200">
        <f t="shared" si="19"/>
        <v>8829</v>
      </c>
      <c r="BM33" s="200">
        <f t="shared" si="19"/>
        <v>9396</v>
      </c>
      <c r="BN33" s="200">
        <f t="shared" si="19"/>
        <v>10125</v>
      </c>
      <c r="BO33" s="200">
        <f t="shared" ref="BO33:BR33" si="20">ROUNDUP(BO13*0.9,)</f>
        <v>9396</v>
      </c>
      <c r="BP33" s="200">
        <f t="shared" si="20"/>
        <v>10530</v>
      </c>
      <c r="BQ33" s="200">
        <f t="shared" si="20"/>
        <v>11826</v>
      </c>
      <c r="BR33" s="200">
        <f t="shared" si="20"/>
        <v>10530</v>
      </c>
    </row>
    <row r="34" spans="1:70" s="50" customFormat="1" x14ac:dyDescent="0.2">
      <c r="A34" s="88">
        <f>A28</f>
        <v>2</v>
      </c>
      <c r="B34" s="200">
        <f t="shared" ref="B34" si="21">ROUNDUP(B14*0.9,)</f>
        <v>20412</v>
      </c>
      <c r="C34" s="200">
        <f t="shared" ref="C34:BN34" si="22">ROUNDUP(C14*0.9,)</f>
        <v>17496</v>
      </c>
      <c r="D34" s="200">
        <f t="shared" si="22"/>
        <v>16686</v>
      </c>
      <c r="E34" s="200">
        <f t="shared" si="22"/>
        <v>16686</v>
      </c>
      <c r="F34" s="200">
        <f t="shared" si="22"/>
        <v>20412</v>
      </c>
      <c r="G34" s="200">
        <f t="shared" si="22"/>
        <v>20412</v>
      </c>
      <c r="H34" s="200">
        <f t="shared" si="22"/>
        <v>18873</v>
      </c>
      <c r="I34" s="200">
        <f t="shared" si="22"/>
        <v>20412</v>
      </c>
      <c r="J34" s="200">
        <f t="shared" si="22"/>
        <v>18873</v>
      </c>
      <c r="K34" s="200">
        <f t="shared" si="22"/>
        <v>18873</v>
      </c>
      <c r="L34" s="200">
        <f t="shared" si="22"/>
        <v>17496</v>
      </c>
      <c r="M34" s="200">
        <f t="shared" si="22"/>
        <v>18873</v>
      </c>
      <c r="N34" s="200">
        <f t="shared" si="22"/>
        <v>18873</v>
      </c>
      <c r="O34" s="200">
        <f t="shared" si="22"/>
        <v>17496</v>
      </c>
      <c r="P34" s="200">
        <f t="shared" si="22"/>
        <v>17496</v>
      </c>
      <c r="Q34" s="200">
        <f t="shared" si="22"/>
        <v>16686</v>
      </c>
      <c r="R34" s="200">
        <f t="shared" si="22"/>
        <v>17496</v>
      </c>
      <c r="S34" s="200">
        <f t="shared" si="22"/>
        <v>21789</v>
      </c>
      <c r="T34" s="200">
        <f t="shared" si="22"/>
        <v>21789</v>
      </c>
      <c r="U34" s="200">
        <f t="shared" si="22"/>
        <v>17496</v>
      </c>
      <c r="V34" s="200">
        <f t="shared" si="22"/>
        <v>16686</v>
      </c>
      <c r="W34" s="200">
        <f t="shared" si="22"/>
        <v>18873</v>
      </c>
      <c r="X34" s="200">
        <f t="shared" si="22"/>
        <v>17496</v>
      </c>
      <c r="Y34" s="200">
        <f t="shared" si="22"/>
        <v>18873</v>
      </c>
      <c r="Z34" s="200">
        <f t="shared" si="22"/>
        <v>17496</v>
      </c>
      <c r="AA34" s="200">
        <f t="shared" si="22"/>
        <v>20412</v>
      </c>
      <c r="AB34" s="200">
        <f t="shared" si="22"/>
        <v>20412</v>
      </c>
      <c r="AC34" s="200">
        <f t="shared" si="22"/>
        <v>21789</v>
      </c>
      <c r="AD34" s="200">
        <f t="shared" si="22"/>
        <v>18873</v>
      </c>
      <c r="AE34" s="200">
        <f t="shared" si="22"/>
        <v>18873</v>
      </c>
      <c r="AF34" s="200">
        <f t="shared" si="22"/>
        <v>18873</v>
      </c>
      <c r="AG34" s="200">
        <f t="shared" si="22"/>
        <v>17496</v>
      </c>
      <c r="AH34" s="200">
        <f t="shared" si="22"/>
        <v>16686</v>
      </c>
      <c r="AI34" s="200">
        <f t="shared" si="22"/>
        <v>15714</v>
      </c>
      <c r="AJ34" s="200">
        <f t="shared" si="22"/>
        <v>15714</v>
      </c>
      <c r="AK34" s="200">
        <f t="shared" si="22"/>
        <v>14742</v>
      </c>
      <c r="AL34" s="200">
        <f t="shared" si="22"/>
        <v>13770</v>
      </c>
      <c r="AM34" s="200">
        <f t="shared" si="22"/>
        <v>14742</v>
      </c>
      <c r="AN34" s="200">
        <f t="shared" si="22"/>
        <v>14742</v>
      </c>
      <c r="AO34" s="200">
        <f t="shared" si="22"/>
        <v>13770</v>
      </c>
      <c r="AP34" s="200">
        <f t="shared" si="22"/>
        <v>16686</v>
      </c>
      <c r="AQ34" s="200">
        <f t="shared" si="22"/>
        <v>16686</v>
      </c>
      <c r="AR34" s="200">
        <f t="shared" si="22"/>
        <v>15714</v>
      </c>
      <c r="AS34" s="200">
        <f t="shared" si="22"/>
        <v>13770</v>
      </c>
      <c r="AT34" s="200">
        <f t="shared" si="22"/>
        <v>11340</v>
      </c>
      <c r="AU34" s="200">
        <f t="shared" si="22"/>
        <v>12312</v>
      </c>
      <c r="AV34" s="200">
        <f t="shared" si="22"/>
        <v>11340</v>
      </c>
      <c r="AW34" s="200">
        <f t="shared" si="22"/>
        <v>11340</v>
      </c>
      <c r="AX34" s="200">
        <f t="shared" si="22"/>
        <v>11340</v>
      </c>
      <c r="AY34" s="200">
        <f t="shared" si="22"/>
        <v>10773</v>
      </c>
      <c r="AZ34" s="200">
        <f t="shared" si="22"/>
        <v>11340</v>
      </c>
      <c r="BA34" s="200">
        <f t="shared" si="22"/>
        <v>10773</v>
      </c>
      <c r="BB34" s="200">
        <f t="shared" si="22"/>
        <v>11340</v>
      </c>
      <c r="BC34" s="200">
        <f t="shared" si="22"/>
        <v>10773</v>
      </c>
      <c r="BD34" s="200">
        <f t="shared" si="22"/>
        <v>10206</v>
      </c>
      <c r="BE34" s="200">
        <f t="shared" si="22"/>
        <v>10773</v>
      </c>
      <c r="BF34" s="200">
        <f t="shared" si="22"/>
        <v>10206</v>
      </c>
      <c r="BG34" s="200">
        <f t="shared" si="22"/>
        <v>10773</v>
      </c>
      <c r="BH34" s="200">
        <f t="shared" si="22"/>
        <v>10206</v>
      </c>
      <c r="BI34" s="200">
        <f t="shared" si="22"/>
        <v>10773</v>
      </c>
      <c r="BJ34" s="200">
        <f t="shared" si="22"/>
        <v>10206</v>
      </c>
      <c r="BK34" s="200">
        <f t="shared" si="22"/>
        <v>10773</v>
      </c>
      <c r="BL34" s="200">
        <f t="shared" si="22"/>
        <v>10206</v>
      </c>
      <c r="BM34" s="200">
        <f t="shared" si="22"/>
        <v>10773</v>
      </c>
      <c r="BN34" s="200">
        <f t="shared" si="22"/>
        <v>11502</v>
      </c>
      <c r="BO34" s="200">
        <f t="shared" ref="BO34:BR34" si="23">ROUNDUP(BO14*0.9,)</f>
        <v>10773</v>
      </c>
      <c r="BP34" s="200">
        <f t="shared" si="23"/>
        <v>11907</v>
      </c>
      <c r="BQ34" s="200">
        <f t="shared" si="23"/>
        <v>13203</v>
      </c>
      <c r="BR34" s="200">
        <f t="shared" si="23"/>
        <v>11907</v>
      </c>
    </row>
    <row r="35" spans="1:70"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row>
    <row r="36" spans="1:70" s="50" customFormat="1" x14ac:dyDescent="0.2">
      <c r="A36" s="88">
        <f>A27</f>
        <v>1</v>
      </c>
      <c r="B36" s="200">
        <f t="shared" ref="B36" si="24">ROUNDUP(B16*0.9,)</f>
        <v>20412</v>
      </c>
      <c r="C36" s="200">
        <f t="shared" ref="C36:BN36" si="25">ROUNDUP(C16*0.9,)</f>
        <v>17496</v>
      </c>
      <c r="D36" s="200">
        <f t="shared" si="25"/>
        <v>16686</v>
      </c>
      <c r="E36" s="200">
        <f t="shared" si="25"/>
        <v>16686</v>
      </c>
      <c r="F36" s="200">
        <f t="shared" si="25"/>
        <v>20412</v>
      </c>
      <c r="G36" s="200">
        <f t="shared" si="25"/>
        <v>20412</v>
      </c>
      <c r="H36" s="200">
        <f t="shared" si="25"/>
        <v>18873</v>
      </c>
      <c r="I36" s="200">
        <f t="shared" si="25"/>
        <v>20412</v>
      </c>
      <c r="J36" s="200">
        <f t="shared" si="25"/>
        <v>18873</v>
      </c>
      <c r="K36" s="200">
        <f t="shared" si="25"/>
        <v>18873</v>
      </c>
      <c r="L36" s="200">
        <f t="shared" si="25"/>
        <v>17496</v>
      </c>
      <c r="M36" s="200">
        <f t="shared" si="25"/>
        <v>18873</v>
      </c>
      <c r="N36" s="200">
        <f t="shared" si="25"/>
        <v>18873</v>
      </c>
      <c r="O36" s="200">
        <f t="shared" si="25"/>
        <v>17496</v>
      </c>
      <c r="P36" s="200">
        <f t="shared" si="25"/>
        <v>17496</v>
      </c>
      <c r="Q36" s="200">
        <f t="shared" si="25"/>
        <v>16686</v>
      </c>
      <c r="R36" s="200">
        <f t="shared" si="25"/>
        <v>17496</v>
      </c>
      <c r="S36" s="200">
        <f t="shared" si="25"/>
        <v>21789</v>
      </c>
      <c r="T36" s="200">
        <f t="shared" si="25"/>
        <v>21789</v>
      </c>
      <c r="U36" s="200">
        <f t="shared" si="25"/>
        <v>17496</v>
      </c>
      <c r="V36" s="200">
        <f t="shared" si="25"/>
        <v>16686</v>
      </c>
      <c r="W36" s="200">
        <f t="shared" si="25"/>
        <v>18873</v>
      </c>
      <c r="X36" s="200">
        <f t="shared" si="25"/>
        <v>17496</v>
      </c>
      <c r="Y36" s="200">
        <f t="shared" si="25"/>
        <v>18873</v>
      </c>
      <c r="Z36" s="200">
        <f t="shared" si="25"/>
        <v>17496</v>
      </c>
      <c r="AA36" s="200">
        <f t="shared" si="25"/>
        <v>20412</v>
      </c>
      <c r="AB36" s="200">
        <f t="shared" si="25"/>
        <v>20412</v>
      </c>
      <c r="AC36" s="200">
        <f t="shared" si="25"/>
        <v>21789</v>
      </c>
      <c r="AD36" s="200">
        <f t="shared" si="25"/>
        <v>18873</v>
      </c>
      <c r="AE36" s="200">
        <f t="shared" si="25"/>
        <v>18873</v>
      </c>
      <c r="AF36" s="200">
        <f t="shared" si="25"/>
        <v>18873</v>
      </c>
      <c r="AG36" s="200">
        <f t="shared" si="25"/>
        <v>17496</v>
      </c>
      <c r="AH36" s="200">
        <f t="shared" si="25"/>
        <v>16686</v>
      </c>
      <c r="AI36" s="200">
        <f t="shared" si="25"/>
        <v>15714</v>
      </c>
      <c r="AJ36" s="200">
        <f t="shared" si="25"/>
        <v>15714</v>
      </c>
      <c r="AK36" s="200">
        <f t="shared" si="25"/>
        <v>14742</v>
      </c>
      <c r="AL36" s="200">
        <f t="shared" si="25"/>
        <v>13770</v>
      </c>
      <c r="AM36" s="200">
        <f t="shared" si="25"/>
        <v>14742</v>
      </c>
      <c r="AN36" s="200">
        <f t="shared" si="25"/>
        <v>14742</v>
      </c>
      <c r="AO36" s="200">
        <f t="shared" si="25"/>
        <v>13770</v>
      </c>
      <c r="AP36" s="200">
        <f t="shared" si="25"/>
        <v>16686</v>
      </c>
      <c r="AQ36" s="200">
        <f t="shared" si="25"/>
        <v>16686</v>
      </c>
      <c r="AR36" s="200">
        <f t="shared" si="25"/>
        <v>15714</v>
      </c>
      <c r="AS36" s="200">
        <f t="shared" si="25"/>
        <v>13770</v>
      </c>
      <c r="AT36" s="200">
        <f t="shared" si="25"/>
        <v>11340</v>
      </c>
      <c r="AU36" s="200">
        <f t="shared" si="25"/>
        <v>12312</v>
      </c>
      <c r="AV36" s="200">
        <f t="shared" si="25"/>
        <v>11340</v>
      </c>
      <c r="AW36" s="200">
        <f t="shared" si="25"/>
        <v>11340</v>
      </c>
      <c r="AX36" s="200">
        <f t="shared" si="25"/>
        <v>11340</v>
      </c>
      <c r="AY36" s="200">
        <f t="shared" si="25"/>
        <v>10773</v>
      </c>
      <c r="AZ36" s="200">
        <f t="shared" si="25"/>
        <v>11340</v>
      </c>
      <c r="BA36" s="200">
        <f t="shared" si="25"/>
        <v>10773</v>
      </c>
      <c r="BB36" s="200">
        <f t="shared" si="25"/>
        <v>11340</v>
      </c>
      <c r="BC36" s="200">
        <f t="shared" si="25"/>
        <v>10773</v>
      </c>
      <c r="BD36" s="200">
        <f t="shared" si="25"/>
        <v>10206</v>
      </c>
      <c r="BE36" s="200">
        <f t="shared" si="25"/>
        <v>10773</v>
      </c>
      <c r="BF36" s="200">
        <f t="shared" si="25"/>
        <v>10206</v>
      </c>
      <c r="BG36" s="200">
        <f t="shared" si="25"/>
        <v>10773</v>
      </c>
      <c r="BH36" s="200">
        <f t="shared" si="25"/>
        <v>10206</v>
      </c>
      <c r="BI36" s="200">
        <f t="shared" si="25"/>
        <v>10773</v>
      </c>
      <c r="BJ36" s="200">
        <f t="shared" si="25"/>
        <v>10206</v>
      </c>
      <c r="BK36" s="200">
        <f t="shared" si="25"/>
        <v>10773</v>
      </c>
      <c r="BL36" s="200">
        <f t="shared" si="25"/>
        <v>10206</v>
      </c>
      <c r="BM36" s="200">
        <f t="shared" si="25"/>
        <v>10773</v>
      </c>
      <c r="BN36" s="200">
        <f t="shared" si="25"/>
        <v>11502</v>
      </c>
      <c r="BO36" s="200">
        <f t="shared" ref="BO36:BR36" si="26">ROUNDUP(BO16*0.9,)</f>
        <v>10773</v>
      </c>
      <c r="BP36" s="200">
        <f t="shared" si="26"/>
        <v>11907</v>
      </c>
      <c r="BQ36" s="200">
        <f t="shared" si="26"/>
        <v>13203</v>
      </c>
      <c r="BR36" s="200">
        <f t="shared" si="26"/>
        <v>11907</v>
      </c>
    </row>
    <row r="37" spans="1:70" s="50" customFormat="1" x14ac:dyDescent="0.2">
      <c r="A37" s="88">
        <f>A28</f>
        <v>2</v>
      </c>
      <c r="B37" s="200">
        <f t="shared" ref="B37" si="27">ROUNDUP(B17*0.9,)</f>
        <v>21789</v>
      </c>
      <c r="C37" s="200">
        <f t="shared" ref="C37:BN37" si="28">ROUNDUP(C17*0.9,)</f>
        <v>18873</v>
      </c>
      <c r="D37" s="200">
        <f t="shared" si="28"/>
        <v>18063</v>
      </c>
      <c r="E37" s="200">
        <f t="shared" si="28"/>
        <v>18063</v>
      </c>
      <c r="F37" s="200">
        <f t="shared" si="28"/>
        <v>21789</v>
      </c>
      <c r="G37" s="200">
        <f t="shared" si="28"/>
        <v>21789</v>
      </c>
      <c r="H37" s="200">
        <f t="shared" si="28"/>
        <v>20250</v>
      </c>
      <c r="I37" s="200">
        <f t="shared" si="28"/>
        <v>21789</v>
      </c>
      <c r="J37" s="200">
        <f t="shared" si="28"/>
        <v>20250</v>
      </c>
      <c r="K37" s="200">
        <f t="shared" si="28"/>
        <v>20250</v>
      </c>
      <c r="L37" s="200">
        <f t="shared" si="28"/>
        <v>18873</v>
      </c>
      <c r="M37" s="200">
        <f t="shared" si="28"/>
        <v>20250</v>
      </c>
      <c r="N37" s="200">
        <f t="shared" si="28"/>
        <v>20250</v>
      </c>
      <c r="O37" s="200">
        <f t="shared" si="28"/>
        <v>18873</v>
      </c>
      <c r="P37" s="200">
        <f t="shared" si="28"/>
        <v>18873</v>
      </c>
      <c r="Q37" s="200">
        <f t="shared" si="28"/>
        <v>18063</v>
      </c>
      <c r="R37" s="200">
        <f t="shared" si="28"/>
        <v>18873</v>
      </c>
      <c r="S37" s="200">
        <f t="shared" si="28"/>
        <v>23166</v>
      </c>
      <c r="T37" s="200">
        <f t="shared" si="28"/>
        <v>23166</v>
      </c>
      <c r="U37" s="200">
        <f t="shared" si="28"/>
        <v>18873</v>
      </c>
      <c r="V37" s="200">
        <f t="shared" si="28"/>
        <v>18063</v>
      </c>
      <c r="W37" s="200">
        <f t="shared" si="28"/>
        <v>20250</v>
      </c>
      <c r="X37" s="200">
        <f t="shared" si="28"/>
        <v>18873</v>
      </c>
      <c r="Y37" s="200">
        <f t="shared" si="28"/>
        <v>20250</v>
      </c>
      <c r="Z37" s="200">
        <f t="shared" si="28"/>
        <v>18873</v>
      </c>
      <c r="AA37" s="200">
        <f t="shared" si="28"/>
        <v>21789</v>
      </c>
      <c r="AB37" s="200">
        <f t="shared" si="28"/>
        <v>21789</v>
      </c>
      <c r="AC37" s="200">
        <f t="shared" si="28"/>
        <v>23166</v>
      </c>
      <c r="AD37" s="200">
        <f t="shared" si="28"/>
        <v>20250</v>
      </c>
      <c r="AE37" s="200">
        <f t="shared" si="28"/>
        <v>20250</v>
      </c>
      <c r="AF37" s="200">
        <f t="shared" si="28"/>
        <v>20250</v>
      </c>
      <c r="AG37" s="200">
        <f t="shared" si="28"/>
        <v>18873</v>
      </c>
      <c r="AH37" s="200">
        <f t="shared" si="28"/>
        <v>18063</v>
      </c>
      <c r="AI37" s="200">
        <f t="shared" si="28"/>
        <v>17091</v>
      </c>
      <c r="AJ37" s="200">
        <f t="shared" si="28"/>
        <v>17091</v>
      </c>
      <c r="AK37" s="200">
        <f t="shared" si="28"/>
        <v>16119</v>
      </c>
      <c r="AL37" s="200">
        <f t="shared" si="28"/>
        <v>15147</v>
      </c>
      <c r="AM37" s="200">
        <f t="shared" si="28"/>
        <v>16119</v>
      </c>
      <c r="AN37" s="200">
        <f t="shared" si="28"/>
        <v>16119</v>
      </c>
      <c r="AO37" s="200">
        <f t="shared" si="28"/>
        <v>15147</v>
      </c>
      <c r="AP37" s="200">
        <f t="shared" si="28"/>
        <v>18063</v>
      </c>
      <c r="AQ37" s="200">
        <f t="shared" si="28"/>
        <v>18063</v>
      </c>
      <c r="AR37" s="200">
        <f t="shared" si="28"/>
        <v>17091</v>
      </c>
      <c r="AS37" s="200">
        <f t="shared" si="28"/>
        <v>15147</v>
      </c>
      <c r="AT37" s="200">
        <f t="shared" si="28"/>
        <v>12717</v>
      </c>
      <c r="AU37" s="200">
        <f t="shared" si="28"/>
        <v>13689</v>
      </c>
      <c r="AV37" s="200">
        <f t="shared" si="28"/>
        <v>12717</v>
      </c>
      <c r="AW37" s="200">
        <f t="shared" si="28"/>
        <v>12717</v>
      </c>
      <c r="AX37" s="200">
        <f t="shared" si="28"/>
        <v>12717</v>
      </c>
      <c r="AY37" s="200">
        <f t="shared" si="28"/>
        <v>12150</v>
      </c>
      <c r="AZ37" s="200">
        <f t="shared" si="28"/>
        <v>12717</v>
      </c>
      <c r="BA37" s="200">
        <f t="shared" si="28"/>
        <v>12150</v>
      </c>
      <c r="BB37" s="200">
        <f t="shared" si="28"/>
        <v>12717</v>
      </c>
      <c r="BC37" s="200">
        <f t="shared" si="28"/>
        <v>12150</v>
      </c>
      <c r="BD37" s="200">
        <f t="shared" si="28"/>
        <v>11583</v>
      </c>
      <c r="BE37" s="200">
        <f t="shared" si="28"/>
        <v>12150</v>
      </c>
      <c r="BF37" s="200">
        <f t="shared" si="28"/>
        <v>11583</v>
      </c>
      <c r="BG37" s="200">
        <f t="shared" si="28"/>
        <v>12150</v>
      </c>
      <c r="BH37" s="200">
        <f t="shared" si="28"/>
        <v>11583</v>
      </c>
      <c r="BI37" s="200">
        <f t="shared" si="28"/>
        <v>12150</v>
      </c>
      <c r="BJ37" s="200">
        <f t="shared" si="28"/>
        <v>11583</v>
      </c>
      <c r="BK37" s="200">
        <f t="shared" si="28"/>
        <v>12150</v>
      </c>
      <c r="BL37" s="200">
        <f t="shared" si="28"/>
        <v>11583</v>
      </c>
      <c r="BM37" s="200">
        <f t="shared" si="28"/>
        <v>12150</v>
      </c>
      <c r="BN37" s="200">
        <f t="shared" si="28"/>
        <v>12879</v>
      </c>
      <c r="BO37" s="200">
        <f t="shared" ref="BO37:BR37" si="29">ROUNDUP(BO17*0.9,)</f>
        <v>12150</v>
      </c>
      <c r="BP37" s="200">
        <f t="shared" si="29"/>
        <v>13284</v>
      </c>
      <c r="BQ37" s="200">
        <f t="shared" si="29"/>
        <v>14580</v>
      </c>
      <c r="BR37" s="200">
        <f t="shared" si="29"/>
        <v>13284</v>
      </c>
    </row>
    <row r="38" spans="1:70"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row>
    <row r="39" spans="1:70" s="50" customFormat="1" x14ac:dyDescent="0.2">
      <c r="A39" s="88">
        <f>A27</f>
        <v>1</v>
      </c>
      <c r="B39" s="200">
        <f t="shared" ref="B39" si="30">ROUNDUP(B19*0.9,)</f>
        <v>36855</v>
      </c>
      <c r="C39" s="200">
        <f t="shared" ref="C39:BN39" si="31">ROUNDUP(C19*0.9,)</f>
        <v>33939</v>
      </c>
      <c r="D39" s="200">
        <f t="shared" si="31"/>
        <v>33129</v>
      </c>
      <c r="E39" s="200">
        <f t="shared" si="31"/>
        <v>33129</v>
      </c>
      <c r="F39" s="200">
        <f t="shared" si="31"/>
        <v>36855</v>
      </c>
      <c r="G39" s="200">
        <f t="shared" si="31"/>
        <v>36855</v>
      </c>
      <c r="H39" s="200">
        <f t="shared" si="31"/>
        <v>35316</v>
      </c>
      <c r="I39" s="200">
        <f t="shared" si="31"/>
        <v>36855</v>
      </c>
      <c r="J39" s="200">
        <f t="shared" si="31"/>
        <v>35316</v>
      </c>
      <c r="K39" s="200">
        <f t="shared" si="31"/>
        <v>35316</v>
      </c>
      <c r="L39" s="200">
        <f t="shared" si="31"/>
        <v>33939</v>
      </c>
      <c r="M39" s="200">
        <f t="shared" si="31"/>
        <v>35316</v>
      </c>
      <c r="N39" s="200">
        <f t="shared" si="31"/>
        <v>35316</v>
      </c>
      <c r="O39" s="200">
        <f t="shared" si="31"/>
        <v>33939</v>
      </c>
      <c r="P39" s="200">
        <f t="shared" si="31"/>
        <v>33939</v>
      </c>
      <c r="Q39" s="200">
        <f t="shared" si="31"/>
        <v>33129</v>
      </c>
      <c r="R39" s="200">
        <f t="shared" si="31"/>
        <v>33939</v>
      </c>
      <c r="S39" s="200">
        <f t="shared" si="31"/>
        <v>38232</v>
      </c>
      <c r="T39" s="200">
        <f t="shared" si="31"/>
        <v>38232</v>
      </c>
      <c r="U39" s="200">
        <f t="shared" si="31"/>
        <v>33939</v>
      </c>
      <c r="V39" s="200">
        <f t="shared" si="31"/>
        <v>33129</v>
      </c>
      <c r="W39" s="200">
        <f t="shared" si="31"/>
        <v>35316</v>
      </c>
      <c r="X39" s="200">
        <f t="shared" si="31"/>
        <v>33939</v>
      </c>
      <c r="Y39" s="200">
        <f t="shared" si="31"/>
        <v>35316</v>
      </c>
      <c r="Z39" s="200">
        <f t="shared" si="31"/>
        <v>33939</v>
      </c>
      <c r="AA39" s="200">
        <f t="shared" si="31"/>
        <v>36855</v>
      </c>
      <c r="AB39" s="200">
        <f t="shared" si="31"/>
        <v>36855</v>
      </c>
      <c r="AC39" s="200">
        <f t="shared" si="31"/>
        <v>38232</v>
      </c>
      <c r="AD39" s="200">
        <f t="shared" si="31"/>
        <v>35316</v>
      </c>
      <c r="AE39" s="200">
        <f t="shared" si="31"/>
        <v>35316</v>
      </c>
      <c r="AF39" s="200">
        <f t="shared" si="31"/>
        <v>35316</v>
      </c>
      <c r="AG39" s="200">
        <f t="shared" si="31"/>
        <v>33939</v>
      </c>
      <c r="AH39" s="200">
        <f t="shared" si="31"/>
        <v>33129</v>
      </c>
      <c r="AI39" s="200">
        <f t="shared" si="31"/>
        <v>32157</v>
      </c>
      <c r="AJ39" s="200">
        <f t="shared" si="31"/>
        <v>32157</v>
      </c>
      <c r="AK39" s="200">
        <f t="shared" si="31"/>
        <v>31185</v>
      </c>
      <c r="AL39" s="200">
        <f t="shared" si="31"/>
        <v>30213</v>
      </c>
      <c r="AM39" s="200">
        <f t="shared" si="31"/>
        <v>31185</v>
      </c>
      <c r="AN39" s="200">
        <f t="shared" si="31"/>
        <v>31185</v>
      </c>
      <c r="AO39" s="200">
        <f t="shared" si="31"/>
        <v>30213</v>
      </c>
      <c r="AP39" s="200">
        <f t="shared" si="31"/>
        <v>33129</v>
      </c>
      <c r="AQ39" s="200">
        <f t="shared" si="31"/>
        <v>33129</v>
      </c>
      <c r="AR39" s="200">
        <f t="shared" si="31"/>
        <v>32157</v>
      </c>
      <c r="AS39" s="200">
        <f t="shared" si="31"/>
        <v>30213</v>
      </c>
      <c r="AT39" s="200">
        <f t="shared" si="31"/>
        <v>24543</v>
      </c>
      <c r="AU39" s="200">
        <f t="shared" si="31"/>
        <v>25515</v>
      </c>
      <c r="AV39" s="200">
        <f t="shared" si="31"/>
        <v>24543</v>
      </c>
      <c r="AW39" s="200">
        <f t="shared" si="31"/>
        <v>24543</v>
      </c>
      <c r="AX39" s="200">
        <f t="shared" si="31"/>
        <v>24543</v>
      </c>
      <c r="AY39" s="200">
        <f t="shared" si="31"/>
        <v>23976</v>
      </c>
      <c r="AZ39" s="200">
        <f t="shared" si="31"/>
        <v>24543</v>
      </c>
      <c r="BA39" s="200">
        <f t="shared" si="31"/>
        <v>23976</v>
      </c>
      <c r="BB39" s="200">
        <f t="shared" si="31"/>
        <v>24543</v>
      </c>
      <c r="BC39" s="200">
        <f t="shared" si="31"/>
        <v>23976</v>
      </c>
      <c r="BD39" s="200">
        <f t="shared" si="31"/>
        <v>23409</v>
      </c>
      <c r="BE39" s="200">
        <f t="shared" si="31"/>
        <v>23976</v>
      </c>
      <c r="BF39" s="200">
        <f t="shared" si="31"/>
        <v>23409</v>
      </c>
      <c r="BG39" s="200">
        <f t="shared" si="31"/>
        <v>23976</v>
      </c>
      <c r="BH39" s="200">
        <f t="shared" si="31"/>
        <v>23409</v>
      </c>
      <c r="BI39" s="200">
        <f t="shared" si="31"/>
        <v>23976</v>
      </c>
      <c r="BJ39" s="200">
        <f t="shared" si="31"/>
        <v>23409</v>
      </c>
      <c r="BK39" s="200">
        <f t="shared" si="31"/>
        <v>23976</v>
      </c>
      <c r="BL39" s="200">
        <f t="shared" si="31"/>
        <v>23409</v>
      </c>
      <c r="BM39" s="200">
        <f t="shared" si="31"/>
        <v>28026</v>
      </c>
      <c r="BN39" s="200">
        <f t="shared" si="31"/>
        <v>28755</v>
      </c>
      <c r="BO39" s="200">
        <f t="shared" ref="BO39:BR39" si="32">ROUNDUP(BO19*0.9,)</f>
        <v>28026</v>
      </c>
      <c r="BP39" s="200">
        <f t="shared" si="32"/>
        <v>29160</v>
      </c>
      <c r="BQ39" s="200">
        <f t="shared" si="32"/>
        <v>30456</v>
      </c>
      <c r="BR39" s="200">
        <f t="shared" si="32"/>
        <v>29160</v>
      </c>
    </row>
    <row r="40" spans="1:70" s="50" customFormat="1" x14ac:dyDescent="0.2">
      <c r="A40" s="88">
        <f>A28</f>
        <v>2</v>
      </c>
      <c r="B40" s="200">
        <f t="shared" ref="B40" si="33">ROUNDUP(B20*0.9,)</f>
        <v>38232</v>
      </c>
      <c r="C40" s="200">
        <f t="shared" ref="C40:BN40" si="34">ROUNDUP(C20*0.9,)</f>
        <v>35316</v>
      </c>
      <c r="D40" s="200">
        <f t="shared" si="34"/>
        <v>34506</v>
      </c>
      <c r="E40" s="200">
        <f t="shared" si="34"/>
        <v>34506</v>
      </c>
      <c r="F40" s="200">
        <f t="shared" si="34"/>
        <v>38232</v>
      </c>
      <c r="G40" s="200">
        <f t="shared" si="34"/>
        <v>38232</v>
      </c>
      <c r="H40" s="200">
        <f t="shared" si="34"/>
        <v>36693</v>
      </c>
      <c r="I40" s="200">
        <f t="shared" si="34"/>
        <v>38232</v>
      </c>
      <c r="J40" s="200">
        <f t="shared" si="34"/>
        <v>36693</v>
      </c>
      <c r="K40" s="200">
        <f t="shared" si="34"/>
        <v>36693</v>
      </c>
      <c r="L40" s="200">
        <f t="shared" si="34"/>
        <v>35316</v>
      </c>
      <c r="M40" s="200">
        <f t="shared" si="34"/>
        <v>36693</v>
      </c>
      <c r="N40" s="200">
        <f t="shared" si="34"/>
        <v>36693</v>
      </c>
      <c r="O40" s="200">
        <f t="shared" si="34"/>
        <v>35316</v>
      </c>
      <c r="P40" s="200">
        <f t="shared" si="34"/>
        <v>35316</v>
      </c>
      <c r="Q40" s="200">
        <f t="shared" si="34"/>
        <v>34506</v>
      </c>
      <c r="R40" s="200">
        <f t="shared" si="34"/>
        <v>35316</v>
      </c>
      <c r="S40" s="200">
        <f t="shared" si="34"/>
        <v>39609</v>
      </c>
      <c r="T40" s="200">
        <f t="shared" si="34"/>
        <v>39609</v>
      </c>
      <c r="U40" s="200">
        <f t="shared" si="34"/>
        <v>35316</v>
      </c>
      <c r="V40" s="200">
        <f t="shared" si="34"/>
        <v>34506</v>
      </c>
      <c r="W40" s="200">
        <f t="shared" si="34"/>
        <v>36693</v>
      </c>
      <c r="X40" s="200">
        <f t="shared" si="34"/>
        <v>35316</v>
      </c>
      <c r="Y40" s="200">
        <f t="shared" si="34"/>
        <v>36693</v>
      </c>
      <c r="Z40" s="200">
        <f t="shared" si="34"/>
        <v>35316</v>
      </c>
      <c r="AA40" s="200">
        <f t="shared" si="34"/>
        <v>38232</v>
      </c>
      <c r="AB40" s="200">
        <f t="shared" si="34"/>
        <v>38232</v>
      </c>
      <c r="AC40" s="200">
        <f t="shared" si="34"/>
        <v>39609</v>
      </c>
      <c r="AD40" s="200">
        <f t="shared" si="34"/>
        <v>36693</v>
      </c>
      <c r="AE40" s="200">
        <f t="shared" si="34"/>
        <v>36693</v>
      </c>
      <c r="AF40" s="200">
        <f t="shared" si="34"/>
        <v>36693</v>
      </c>
      <c r="AG40" s="200">
        <f t="shared" si="34"/>
        <v>35316</v>
      </c>
      <c r="AH40" s="200">
        <f t="shared" si="34"/>
        <v>34506</v>
      </c>
      <c r="AI40" s="200">
        <f t="shared" si="34"/>
        <v>33534</v>
      </c>
      <c r="AJ40" s="200">
        <f t="shared" si="34"/>
        <v>33534</v>
      </c>
      <c r="AK40" s="200">
        <f t="shared" si="34"/>
        <v>32562</v>
      </c>
      <c r="AL40" s="200">
        <f t="shared" si="34"/>
        <v>31590</v>
      </c>
      <c r="AM40" s="200">
        <f t="shared" si="34"/>
        <v>32562</v>
      </c>
      <c r="AN40" s="200">
        <f t="shared" si="34"/>
        <v>32562</v>
      </c>
      <c r="AO40" s="200">
        <f t="shared" si="34"/>
        <v>31590</v>
      </c>
      <c r="AP40" s="200">
        <f t="shared" si="34"/>
        <v>34506</v>
      </c>
      <c r="AQ40" s="200">
        <f t="shared" si="34"/>
        <v>34506</v>
      </c>
      <c r="AR40" s="200">
        <f t="shared" si="34"/>
        <v>33534</v>
      </c>
      <c r="AS40" s="200">
        <f t="shared" si="34"/>
        <v>31590</v>
      </c>
      <c r="AT40" s="200">
        <f t="shared" si="34"/>
        <v>25920</v>
      </c>
      <c r="AU40" s="200">
        <f t="shared" si="34"/>
        <v>26892</v>
      </c>
      <c r="AV40" s="200">
        <f t="shared" si="34"/>
        <v>25920</v>
      </c>
      <c r="AW40" s="200">
        <f t="shared" si="34"/>
        <v>25920</v>
      </c>
      <c r="AX40" s="200">
        <f t="shared" si="34"/>
        <v>25920</v>
      </c>
      <c r="AY40" s="200">
        <f t="shared" si="34"/>
        <v>25353</v>
      </c>
      <c r="AZ40" s="200">
        <f t="shared" si="34"/>
        <v>25920</v>
      </c>
      <c r="BA40" s="200">
        <f t="shared" si="34"/>
        <v>25353</v>
      </c>
      <c r="BB40" s="200">
        <f t="shared" si="34"/>
        <v>25920</v>
      </c>
      <c r="BC40" s="200">
        <f t="shared" si="34"/>
        <v>25353</v>
      </c>
      <c r="BD40" s="200">
        <f t="shared" si="34"/>
        <v>24786</v>
      </c>
      <c r="BE40" s="200">
        <f t="shared" si="34"/>
        <v>25353</v>
      </c>
      <c r="BF40" s="200">
        <f t="shared" si="34"/>
        <v>24786</v>
      </c>
      <c r="BG40" s="200">
        <f t="shared" si="34"/>
        <v>25353</v>
      </c>
      <c r="BH40" s="200">
        <f t="shared" si="34"/>
        <v>24786</v>
      </c>
      <c r="BI40" s="200">
        <f t="shared" si="34"/>
        <v>25353</v>
      </c>
      <c r="BJ40" s="200">
        <f t="shared" si="34"/>
        <v>24786</v>
      </c>
      <c r="BK40" s="200">
        <f t="shared" si="34"/>
        <v>25353</v>
      </c>
      <c r="BL40" s="200">
        <f t="shared" si="34"/>
        <v>24786</v>
      </c>
      <c r="BM40" s="200">
        <f t="shared" si="34"/>
        <v>29403</v>
      </c>
      <c r="BN40" s="200">
        <f t="shared" si="34"/>
        <v>30132</v>
      </c>
      <c r="BO40" s="200">
        <f t="shared" ref="BO40:BR40" si="35">ROUNDUP(BO20*0.9,)</f>
        <v>29403</v>
      </c>
      <c r="BP40" s="200">
        <f t="shared" si="35"/>
        <v>30537</v>
      </c>
      <c r="BQ40" s="200">
        <f t="shared" si="35"/>
        <v>31833</v>
      </c>
      <c r="BR40" s="200">
        <f t="shared" si="35"/>
        <v>30537</v>
      </c>
    </row>
    <row r="41" spans="1:70"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row>
    <row r="42" spans="1:70" s="50" customFormat="1" x14ac:dyDescent="0.2">
      <c r="A42" s="88" t="s">
        <v>88</v>
      </c>
      <c r="B42" s="8">
        <f t="shared" ref="B42" si="36">ROUNDUP(B22*0.9,)</f>
        <v>54432</v>
      </c>
      <c r="C42" s="8">
        <f t="shared" ref="C42:BN42" si="37">ROUNDUP(C22*0.9,)</f>
        <v>51516</v>
      </c>
      <c r="D42" s="8">
        <f t="shared" si="37"/>
        <v>50706</v>
      </c>
      <c r="E42" s="8">
        <f t="shared" si="37"/>
        <v>50706</v>
      </c>
      <c r="F42" s="8">
        <f t="shared" si="37"/>
        <v>54432</v>
      </c>
      <c r="G42" s="8">
        <f t="shared" si="37"/>
        <v>54432</v>
      </c>
      <c r="H42" s="8">
        <f t="shared" si="37"/>
        <v>52893</v>
      </c>
      <c r="I42" s="8">
        <f t="shared" si="37"/>
        <v>54432</v>
      </c>
      <c r="J42" s="8">
        <f t="shared" si="37"/>
        <v>52893</v>
      </c>
      <c r="K42" s="8">
        <f t="shared" si="37"/>
        <v>52893</v>
      </c>
      <c r="L42" s="8">
        <f t="shared" si="37"/>
        <v>51516</v>
      </c>
      <c r="M42" s="8">
        <f t="shared" si="37"/>
        <v>52893</v>
      </c>
      <c r="N42" s="8">
        <f t="shared" si="37"/>
        <v>52893</v>
      </c>
      <c r="O42" s="8">
        <f t="shared" si="37"/>
        <v>51516</v>
      </c>
      <c r="P42" s="8">
        <f t="shared" si="37"/>
        <v>51516</v>
      </c>
      <c r="Q42" s="8">
        <f t="shared" si="37"/>
        <v>50706</v>
      </c>
      <c r="R42" s="8">
        <f t="shared" si="37"/>
        <v>51516</v>
      </c>
      <c r="S42" s="8">
        <f t="shared" si="37"/>
        <v>55809</v>
      </c>
      <c r="T42" s="8">
        <f t="shared" si="37"/>
        <v>55809</v>
      </c>
      <c r="U42" s="8">
        <f t="shared" si="37"/>
        <v>51516</v>
      </c>
      <c r="V42" s="8">
        <f t="shared" si="37"/>
        <v>50706</v>
      </c>
      <c r="W42" s="8">
        <f t="shared" si="37"/>
        <v>52893</v>
      </c>
      <c r="X42" s="8">
        <f t="shared" si="37"/>
        <v>51516</v>
      </c>
      <c r="Y42" s="8">
        <f t="shared" si="37"/>
        <v>52893</v>
      </c>
      <c r="Z42" s="8">
        <f t="shared" si="37"/>
        <v>51516</v>
      </c>
      <c r="AA42" s="8">
        <f t="shared" si="37"/>
        <v>54432</v>
      </c>
      <c r="AB42" s="8">
        <f t="shared" si="37"/>
        <v>54432</v>
      </c>
      <c r="AC42" s="8">
        <f t="shared" si="37"/>
        <v>55809</v>
      </c>
      <c r="AD42" s="8">
        <f t="shared" si="37"/>
        <v>52893</v>
      </c>
      <c r="AE42" s="8">
        <f t="shared" si="37"/>
        <v>52893</v>
      </c>
      <c r="AF42" s="8">
        <f t="shared" si="37"/>
        <v>52893</v>
      </c>
      <c r="AG42" s="8">
        <f t="shared" si="37"/>
        <v>51516</v>
      </c>
      <c r="AH42" s="8">
        <f t="shared" si="37"/>
        <v>50706</v>
      </c>
      <c r="AI42" s="8">
        <f t="shared" si="37"/>
        <v>49734</v>
      </c>
      <c r="AJ42" s="8">
        <f t="shared" si="37"/>
        <v>49734</v>
      </c>
      <c r="AK42" s="8">
        <f t="shared" si="37"/>
        <v>48762</v>
      </c>
      <c r="AL42" s="8">
        <f t="shared" si="37"/>
        <v>47790</v>
      </c>
      <c r="AM42" s="8">
        <f t="shared" si="37"/>
        <v>48762</v>
      </c>
      <c r="AN42" s="8">
        <f t="shared" si="37"/>
        <v>48762</v>
      </c>
      <c r="AO42" s="8">
        <f t="shared" si="37"/>
        <v>47790</v>
      </c>
      <c r="AP42" s="8">
        <f t="shared" si="37"/>
        <v>50706</v>
      </c>
      <c r="AQ42" s="8">
        <f t="shared" si="37"/>
        <v>50706</v>
      </c>
      <c r="AR42" s="8">
        <f t="shared" si="37"/>
        <v>49734</v>
      </c>
      <c r="AS42" s="8">
        <f t="shared" si="37"/>
        <v>47790</v>
      </c>
      <c r="AT42" s="8">
        <f t="shared" si="37"/>
        <v>46170</v>
      </c>
      <c r="AU42" s="8">
        <f t="shared" si="37"/>
        <v>47142</v>
      </c>
      <c r="AV42" s="8">
        <f t="shared" si="37"/>
        <v>46170</v>
      </c>
      <c r="AW42" s="8">
        <f t="shared" si="37"/>
        <v>46170</v>
      </c>
      <c r="AX42" s="8">
        <f t="shared" si="37"/>
        <v>46170</v>
      </c>
      <c r="AY42" s="8">
        <f t="shared" si="37"/>
        <v>45603</v>
      </c>
      <c r="AZ42" s="8">
        <f t="shared" si="37"/>
        <v>46170</v>
      </c>
      <c r="BA42" s="8">
        <f t="shared" si="37"/>
        <v>45603</v>
      </c>
      <c r="BB42" s="8">
        <f t="shared" si="37"/>
        <v>46170</v>
      </c>
      <c r="BC42" s="8">
        <f t="shared" si="37"/>
        <v>45603</v>
      </c>
      <c r="BD42" s="8">
        <f t="shared" si="37"/>
        <v>45036</v>
      </c>
      <c r="BE42" s="8">
        <f t="shared" si="37"/>
        <v>45603</v>
      </c>
      <c r="BF42" s="8">
        <f t="shared" si="37"/>
        <v>45036</v>
      </c>
      <c r="BG42" s="8">
        <f t="shared" si="37"/>
        <v>45603</v>
      </c>
      <c r="BH42" s="8">
        <f t="shared" si="37"/>
        <v>45036</v>
      </c>
      <c r="BI42" s="8">
        <f t="shared" si="37"/>
        <v>45603</v>
      </c>
      <c r="BJ42" s="8">
        <f t="shared" si="37"/>
        <v>45036</v>
      </c>
      <c r="BK42" s="8">
        <f t="shared" si="37"/>
        <v>45603</v>
      </c>
      <c r="BL42" s="8">
        <f t="shared" si="37"/>
        <v>45036</v>
      </c>
      <c r="BM42" s="8">
        <f t="shared" si="37"/>
        <v>53703</v>
      </c>
      <c r="BN42" s="8">
        <f t="shared" si="37"/>
        <v>54432</v>
      </c>
      <c r="BO42" s="8">
        <f t="shared" ref="BO42:BR42" si="38">ROUNDUP(BO22*0.9,)</f>
        <v>53703</v>
      </c>
      <c r="BP42" s="8">
        <f t="shared" si="38"/>
        <v>54837</v>
      </c>
      <c r="BQ42" s="8">
        <f t="shared" si="38"/>
        <v>56133</v>
      </c>
      <c r="BR42" s="8">
        <f t="shared" si="38"/>
        <v>54837</v>
      </c>
    </row>
    <row r="43" spans="1:70" s="50" customFormat="1" x14ac:dyDescent="0.2">
      <c r="A43" s="100"/>
      <c r="B43" s="194"/>
      <c r="C43" s="194"/>
      <c r="D43" s="194"/>
      <c r="E43" s="194"/>
      <c r="F43" s="194"/>
      <c r="G43" s="194"/>
      <c r="H43" s="194"/>
      <c r="I43" s="194"/>
      <c r="J43" s="194"/>
      <c r="K43" s="194"/>
      <c r="L43" s="194"/>
      <c r="M43" s="194"/>
      <c r="N43" s="194"/>
      <c r="O43" s="194"/>
      <c r="P43" s="194"/>
      <c r="Q43" s="194"/>
      <c r="R43" s="194"/>
      <c r="S43" s="194"/>
      <c r="T43" s="194"/>
    </row>
    <row r="44" spans="1:70" s="50" customFormat="1" ht="12.75" thickBot="1" x14ac:dyDescent="0.25">
      <c r="A44" s="100"/>
    </row>
    <row r="45" spans="1:70" s="50" customFormat="1" ht="12.75" thickBot="1" x14ac:dyDescent="0.25">
      <c r="A45" s="104" t="s">
        <v>66</v>
      </c>
    </row>
    <row r="46" spans="1:70" x14ac:dyDescent="0.2">
      <c r="A46" s="63" t="s">
        <v>78</v>
      </c>
    </row>
    <row r="47" spans="1:70" ht="9" hidden="1" customHeight="1" x14ac:dyDescent="0.2">
      <c r="A47" s="43" t="s">
        <v>67</v>
      </c>
    </row>
    <row r="48" spans="1:70"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zoomScaleNormal="10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s="51" customFormat="1" ht="11.1" customHeight="1" x14ac:dyDescent="0.2">
      <c r="A3" s="97" t="s">
        <v>101</v>
      </c>
    </row>
    <row r="4" spans="1:70" s="52" customFormat="1" ht="32.1" customHeight="1" x14ac:dyDescent="0.2">
      <c r="A4" s="98" t="s">
        <v>64</v>
      </c>
      <c r="B4" s="191">
        <f>'C завтраками| Bed and breakfast'!B4</f>
        <v>45834</v>
      </c>
      <c r="C4" s="191">
        <f>'C завтраками| Bed and breakfast'!C4</f>
        <v>45836</v>
      </c>
      <c r="D4" s="191">
        <f>'C завтраками| Bed and breakfast'!D4</f>
        <v>45837</v>
      </c>
      <c r="E4" s="191">
        <f>'C завтраками| Bed and breakfast'!E4</f>
        <v>45838</v>
      </c>
      <c r="F4" s="191">
        <f>'C завтраками| Bed and breakfast'!F4</f>
        <v>45839</v>
      </c>
      <c r="G4" s="191">
        <f>'C завтраками| Bed and breakfast'!G4</f>
        <v>45842</v>
      </c>
      <c r="H4" s="191">
        <f>'C завтраками| Bed and breakfast'!H4</f>
        <v>45843</v>
      </c>
      <c r="I4" s="191">
        <f>'C завтраками| Bed and breakfast'!I4</f>
        <v>45845</v>
      </c>
      <c r="J4" s="191">
        <f>'C завтраками| Bed and breakfast'!J4</f>
        <v>45847</v>
      </c>
      <c r="K4" s="191">
        <f>'C завтраками| Bed and breakfast'!K4</f>
        <v>45849</v>
      </c>
      <c r="L4" s="191">
        <f>'C завтраками| Bed and breakfast'!L4</f>
        <v>45851</v>
      </c>
      <c r="M4" s="191">
        <f>'C завтраками| Bed and breakfast'!M4</f>
        <v>45852</v>
      </c>
      <c r="N4" s="191">
        <f>'C завтраками| Bed and breakfast'!N4</f>
        <v>45853</v>
      </c>
      <c r="O4" s="191">
        <f>'C завтраками| Bed and breakfast'!O4</f>
        <v>45856</v>
      </c>
      <c r="P4" s="191">
        <f>'C завтраками| Bed and breakfast'!P4</f>
        <v>45858</v>
      </c>
      <c r="Q4" s="191">
        <f>'C завтраками| Bed and breakfast'!Q4</f>
        <v>45859</v>
      </c>
      <c r="R4" s="191">
        <f>'C завтраками| Bed and breakfast'!R4</f>
        <v>45862</v>
      </c>
      <c r="S4" s="191">
        <f>'C завтраками| Bed and breakfast'!S4</f>
        <v>45863</v>
      </c>
      <c r="T4" s="191">
        <f>'C завтраками| Bed and breakfast'!T4</f>
        <v>45865</v>
      </c>
      <c r="U4" s="191">
        <f>'C завтраками| Bed and breakfast'!U4</f>
        <v>45867</v>
      </c>
      <c r="V4" s="191">
        <f>'C завтраками| Bed and breakfast'!V4</f>
        <v>45868</v>
      </c>
      <c r="W4" s="191">
        <f>'C завтраками| Bed and breakfast'!W4</f>
        <v>45870</v>
      </c>
      <c r="X4" s="191">
        <f>'C завтраками| Bed and breakfast'!X4</f>
        <v>45872</v>
      </c>
      <c r="Y4" s="191">
        <f>'C завтраками| Bed and breakfast'!Y4</f>
        <v>45874</v>
      </c>
      <c r="Z4" s="191">
        <f>'C завтраками| Bed and breakfast'!Z4</f>
        <v>45875</v>
      </c>
      <c r="AA4" s="191">
        <f>'C завтраками| Bed and breakfast'!AA4</f>
        <v>45878</v>
      </c>
      <c r="AB4" s="191">
        <f>'C завтраками| Bed and breakfast'!AB4</f>
        <v>45880</v>
      </c>
      <c r="AC4" s="191">
        <f>'C завтраками| Bed and breakfast'!AC4</f>
        <v>45885</v>
      </c>
      <c r="AD4" s="191">
        <f>'C завтраками| Bed and breakfast'!AD4</f>
        <v>45886</v>
      </c>
      <c r="AE4" s="191">
        <f>'C завтраками| Bed and breakfast'!AE4</f>
        <v>45887</v>
      </c>
      <c r="AF4" s="191">
        <f>'C завтраками| Bed and breakfast'!AF4</f>
        <v>45888</v>
      </c>
      <c r="AG4" s="191">
        <f>'C завтраками| Bed and breakfast'!AG4</f>
        <v>45890</v>
      </c>
      <c r="AH4" s="191">
        <f>'C завтраками| Bed and breakfast'!AH4</f>
        <v>45891</v>
      </c>
      <c r="AI4" s="191">
        <f>'C завтраками| Bed and breakfast'!AI4</f>
        <v>45892</v>
      </c>
      <c r="AJ4" s="191">
        <f>'C завтраками| Bed and breakfast'!AJ4</f>
        <v>45894</v>
      </c>
      <c r="AK4" s="191">
        <f>'C завтраками| Bed and breakfast'!AK4</f>
        <v>45895</v>
      </c>
      <c r="AL4" s="191">
        <f>'C завтраками| Bed and breakfast'!AL4</f>
        <v>45897</v>
      </c>
      <c r="AM4" s="191">
        <f>'C завтраками| Bed and breakfast'!AM4</f>
        <v>45901</v>
      </c>
      <c r="AN4" s="191">
        <f>'C завтраками| Bed and breakfast'!AN4</f>
        <v>45905</v>
      </c>
      <c r="AO4" s="191">
        <f>'C завтраками| Bed and breakfast'!AO4</f>
        <v>45907</v>
      </c>
      <c r="AP4" s="191">
        <f>'C завтраками| Bed and breakfast'!AP4</f>
        <v>45908</v>
      </c>
      <c r="AQ4" s="191">
        <f>'C завтраками| Bed and breakfast'!AQ4</f>
        <v>45911</v>
      </c>
      <c r="AR4" s="191">
        <f>'C завтраками| Bed and breakfast'!AR4</f>
        <v>45912</v>
      </c>
      <c r="AS4" s="191">
        <f>'C завтраками| Bed and breakfast'!AS4</f>
        <v>45921</v>
      </c>
      <c r="AT4" s="191">
        <f>'C завтраками| Bed and breakfast'!AT4</f>
        <v>45931</v>
      </c>
      <c r="AU4" s="191">
        <f>'C завтраками| Bed and breakfast'!AU4</f>
        <v>45940</v>
      </c>
      <c r="AV4" s="191">
        <f>'C завтраками| Bed and breakfast'!AV4</f>
        <v>45942</v>
      </c>
      <c r="AW4" s="191">
        <f>'C завтраками| Bed and breakfast'!AW4</f>
        <v>45947</v>
      </c>
      <c r="AX4" s="191">
        <f>'C завтраками| Bed and breakfast'!AX4</f>
        <v>45949</v>
      </c>
      <c r="AY4" s="191">
        <f>'C завтраками| Bed and breakfast'!AY4</f>
        <v>45953</v>
      </c>
      <c r="AZ4" s="191">
        <f>'C завтраками| Bed and breakfast'!AZ4</f>
        <v>45954</v>
      </c>
      <c r="BA4" s="191">
        <f>'C завтраками| Bed and breakfast'!BA4</f>
        <v>45956</v>
      </c>
      <c r="BB4" s="191">
        <f>'C завтраками| Bed and breakfast'!BB4</f>
        <v>45961</v>
      </c>
      <c r="BC4" s="191">
        <f>'C завтраками| Bed and breakfast'!BC4</f>
        <v>45965</v>
      </c>
      <c r="BD4" s="191">
        <f>'C завтраками| Bed and breakfast'!BD4</f>
        <v>45966</v>
      </c>
      <c r="BE4" s="191">
        <f>'C завтраками| Bed and breakfast'!BE4</f>
        <v>45968</v>
      </c>
      <c r="BF4" s="191">
        <f>'C завтраками| Bed and breakfast'!BF4</f>
        <v>45970</v>
      </c>
      <c r="BG4" s="191">
        <f>'C завтраками| Bed and breakfast'!BG4</f>
        <v>45975</v>
      </c>
      <c r="BH4" s="191">
        <f>'C завтраками| Bed and breakfast'!BH4</f>
        <v>45977</v>
      </c>
      <c r="BI4" s="191">
        <f>'C завтраками| Bed and breakfast'!BI4</f>
        <v>45982</v>
      </c>
      <c r="BJ4" s="191">
        <f>'C завтраками| Bed and breakfast'!BJ4</f>
        <v>45984</v>
      </c>
      <c r="BK4" s="191">
        <f>'C завтраками| Bed and breakfast'!BK4</f>
        <v>45989</v>
      </c>
      <c r="BL4" s="191">
        <f>'C завтраками| Bed and breakfast'!BL4</f>
        <v>45991</v>
      </c>
      <c r="BM4" s="191">
        <f>'C завтраками| Bed and breakfast'!BM4</f>
        <v>45992</v>
      </c>
      <c r="BN4" s="191">
        <f>'C завтраками| Bed and breakfast'!BN4</f>
        <v>45998</v>
      </c>
      <c r="BO4" s="191">
        <f>'C завтраками| Bed and breakfast'!BO4</f>
        <v>46000</v>
      </c>
      <c r="BP4" s="191">
        <f>'C завтраками| Bed and breakfast'!BP4</f>
        <v>46003</v>
      </c>
      <c r="BQ4" s="191">
        <f>'C завтраками| Bed and breakfast'!BQ4</f>
        <v>46010</v>
      </c>
      <c r="BR4" s="191">
        <f>'C завтраками| Bed and breakfast'!BR4</f>
        <v>46012</v>
      </c>
    </row>
    <row r="5" spans="1:70" s="53" customFormat="1" ht="21.95" customHeight="1" x14ac:dyDescent="0.2">
      <c r="A5" s="98"/>
      <c r="B5" s="191">
        <f>'C завтраками| Bed and breakfast'!B5</f>
        <v>45835</v>
      </c>
      <c r="C5" s="191">
        <f>'C завтраками| Bed and breakfast'!C5</f>
        <v>45836</v>
      </c>
      <c r="D5" s="191">
        <f>'C завтраками| Bed and breakfast'!D5</f>
        <v>45837</v>
      </c>
      <c r="E5" s="191">
        <f>'C завтраками| Bed and breakfast'!E5</f>
        <v>45838</v>
      </c>
      <c r="F5" s="191">
        <f>'C завтраками| Bed and breakfast'!F5</f>
        <v>45841</v>
      </c>
      <c r="G5" s="191">
        <f>'C завтраками| Bed and breakfast'!G5</f>
        <v>45842</v>
      </c>
      <c r="H5" s="191">
        <f>'C завтраками| Bed and breakfast'!H5</f>
        <v>45844</v>
      </c>
      <c r="I5" s="191">
        <f>'C завтраками| Bed and breakfast'!I5</f>
        <v>45846</v>
      </c>
      <c r="J5" s="191">
        <f>'C завтраками| Bed and breakfast'!J5</f>
        <v>45848</v>
      </c>
      <c r="K5" s="191">
        <f>'C завтраками| Bed and breakfast'!K5</f>
        <v>45850</v>
      </c>
      <c r="L5" s="191">
        <f>'C завтраками| Bed and breakfast'!L5</f>
        <v>45851</v>
      </c>
      <c r="M5" s="191">
        <f>'C завтраками| Bed and breakfast'!M5</f>
        <v>45852</v>
      </c>
      <c r="N5" s="191">
        <f>'C завтраками| Bed and breakfast'!N5</f>
        <v>45855</v>
      </c>
      <c r="O5" s="191">
        <f>'C завтраками| Bed and breakfast'!O5</f>
        <v>45857</v>
      </c>
      <c r="P5" s="191">
        <f>'C завтраками| Bed and breakfast'!P5</f>
        <v>45858</v>
      </c>
      <c r="Q5" s="191">
        <f>'C завтраками| Bed and breakfast'!Q5</f>
        <v>45861</v>
      </c>
      <c r="R5" s="191">
        <f>'C завтраками| Bed and breakfast'!R5</f>
        <v>45862</v>
      </c>
      <c r="S5" s="191">
        <f>'C завтраками| Bed and breakfast'!S5</f>
        <v>45864</v>
      </c>
      <c r="T5" s="191">
        <f>'C завтраками| Bed and breakfast'!T5</f>
        <v>45866</v>
      </c>
      <c r="U5" s="191">
        <f>'C завтраками| Bed and breakfast'!U5</f>
        <v>45867</v>
      </c>
      <c r="V5" s="191">
        <f>'C завтраками| Bed and breakfast'!V5</f>
        <v>45869</v>
      </c>
      <c r="W5" s="191">
        <f>'C завтраками| Bed and breakfast'!W5</f>
        <v>45871</v>
      </c>
      <c r="X5" s="191">
        <f>'C завтраками| Bed and breakfast'!X5</f>
        <v>45873</v>
      </c>
      <c r="Y5" s="191">
        <f>'C завтраками| Bed and breakfast'!Y5</f>
        <v>45874</v>
      </c>
      <c r="Z5" s="191">
        <f>'C завтраками| Bed and breakfast'!Z5</f>
        <v>45877</v>
      </c>
      <c r="AA5" s="191">
        <f>'C завтраками| Bed and breakfast'!AA5</f>
        <v>45879</v>
      </c>
      <c r="AB5" s="191">
        <f>'C завтраками| Bed and breakfast'!AB5</f>
        <v>45884</v>
      </c>
      <c r="AC5" s="191">
        <f>'C завтраками| Bed and breakfast'!AC5</f>
        <v>45885</v>
      </c>
      <c r="AD5" s="191">
        <f>'C завтраками| Bed and breakfast'!AD5</f>
        <v>45886</v>
      </c>
      <c r="AE5" s="191">
        <f>'C завтраками| Bed and breakfast'!AE5</f>
        <v>45887</v>
      </c>
      <c r="AF5" s="191">
        <f>'C завтраками| Bed and breakfast'!AF5</f>
        <v>45889</v>
      </c>
      <c r="AG5" s="191">
        <f>'C завтраками| Bed and breakfast'!AG5</f>
        <v>45890</v>
      </c>
      <c r="AH5" s="191">
        <f>'C завтраками| Bed and breakfast'!AH5</f>
        <v>45891</v>
      </c>
      <c r="AI5" s="191">
        <f>'C завтраками| Bed and breakfast'!AI5</f>
        <v>45893</v>
      </c>
      <c r="AJ5" s="191">
        <f>'C завтраками| Bed and breakfast'!AJ5</f>
        <v>45894</v>
      </c>
      <c r="AK5" s="191">
        <f>'C завтраками| Bed and breakfast'!AK5</f>
        <v>45896</v>
      </c>
      <c r="AL5" s="191">
        <f>'C завтраками| Bed and breakfast'!AL5</f>
        <v>45900</v>
      </c>
      <c r="AM5" s="191">
        <f>'C завтраками| Bed and breakfast'!AM5</f>
        <v>45904</v>
      </c>
      <c r="AN5" s="191">
        <f>'C завтраками| Bed and breakfast'!AN5</f>
        <v>45906</v>
      </c>
      <c r="AO5" s="191">
        <f>'C завтраками| Bed and breakfast'!AO5</f>
        <v>45907</v>
      </c>
      <c r="AP5" s="191">
        <f>'C завтраками| Bed and breakfast'!AP5</f>
        <v>45910</v>
      </c>
      <c r="AQ5" s="191">
        <f>'C завтраками| Bed and breakfast'!AQ5</f>
        <v>45911</v>
      </c>
      <c r="AR5" s="191">
        <f>'C завтраками| Bed and breakfast'!AR5</f>
        <v>45920</v>
      </c>
      <c r="AS5" s="191">
        <f>'C завтраками| Bed and breakfast'!AS5</f>
        <v>45930</v>
      </c>
      <c r="AT5" s="191">
        <f>'C завтраками| Bed and breakfast'!AT5</f>
        <v>45939</v>
      </c>
      <c r="AU5" s="191">
        <f>'C завтраками| Bed and breakfast'!AU5</f>
        <v>45941</v>
      </c>
      <c r="AV5" s="191">
        <f>'C завтраками| Bed and breakfast'!AV5</f>
        <v>45946</v>
      </c>
      <c r="AW5" s="191">
        <f>'C завтраками| Bed and breakfast'!AW5</f>
        <v>45948</v>
      </c>
      <c r="AX5" s="191">
        <f>'C завтраками| Bed and breakfast'!AX5</f>
        <v>45952</v>
      </c>
      <c r="AY5" s="191">
        <f>'C завтраками| Bed and breakfast'!AY5</f>
        <v>45953</v>
      </c>
      <c r="AZ5" s="191">
        <f>'C завтраками| Bed and breakfast'!AZ5</f>
        <v>45955</v>
      </c>
      <c r="BA5" s="191">
        <f>'C завтраками| Bed and breakfast'!BA5</f>
        <v>45960</v>
      </c>
      <c r="BB5" s="191">
        <f>'C завтраками| Bed and breakfast'!BB5</f>
        <v>45964</v>
      </c>
      <c r="BC5" s="191">
        <f>'C завтраками| Bed and breakfast'!BC5</f>
        <v>45965</v>
      </c>
      <c r="BD5" s="191">
        <f>'C завтраками| Bed and breakfast'!BD5</f>
        <v>45967</v>
      </c>
      <c r="BE5" s="191">
        <f>'C завтраками| Bed and breakfast'!BE5</f>
        <v>45969</v>
      </c>
      <c r="BF5" s="191">
        <f>'C завтраками| Bed and breakfast'!BF5</f>
        <v>45974</v>
      </c>
      <c r="BG5" s="191">
        <f>'C завтраками| Bed and breakfast'!BG5</f>
        <v>45976</v>
      </c>
      <c r="BH5" s="191">
        <f>'C завтраками| Bed and breakfast'!BH5</f>
        <v>45981</v>
      </c>
      <c r="BI5" s="191">
        <f>'C завтраками| Bed and breakfast'!BI5</f>
        <v>45983</v>
      </c>
      <c r="BJ5" s="191">
        <f>'C завтраками| Bed and breakfast'!BJ5</f>
        <v>45988</v>
      </c>
      <c r="BK5" s="191">
        <f>'C завтраками| Bed and breakfast'!BK5</f>
        <v>45990</v>
      </c>
      <c r="BL5" s="191">
        <f>'C завтраками| Bed and breakfast'!BL5</f>
        <v>45991</v>
      </c>
      <c r="BM5" s="191">
        <f>'C завтраками| Bed and breakfast'!BM5</f>
        <v>45997</v>
      </c>
      <c r="BN5" s="191">
        <f>'C завтраками| Bed and breakfast'!BN5</f>
        <v>45999</v>
      </c>
      <c r="BO5" s="191">
        <f>'C завтраками| Bed and breakfast'!BO5</f>
        <v>46002</v>
      </c>
      <c r="BP5" s="191">
        <f>'C завтраками| Bed and breakfast'!BP5</f>
        <v>46009</v>
      </c>
      <c r="BQ5" s="191">
        <f>'C завтраками| Bed and breakfast'!BQ5</f>
        <v>46011</v>
      </c>
      <c r="BR5" s="191">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breakfast'!B7*0.9</f>
        <v>18450</v>
      </c>
      <c r="C7" s="8">
        <f>'C завтраками| Bed and breakfast'!C7*0.9</f>
        <v>15210</v>
      </c>
      <c r="D7" s="8">
        <f>'C завтраками| Bed and breakfast'!D7*0.9</f>
        <v>14310</v>
      </c>
      <c r="E7" s="8">
        <f>'C завтраками| Bed and breakfast'!E7*0.9</f>
        <v>14310</v>
      </c>
      <c r="F7" s="8">
        <f>'C завтраками| Bed and breakfast'!F7*0.9</f>
        <v>18450</v>
      </c>
      <c r="G7" s="8">
        <f>'C завтраками| Bed and breakfast'!G7*0.9</f>
        <v>18450</v>
      </c>
      <c r="H7" s="8">
        <f>'C завтраками| Bed and breakfast'!H7*0.9</f>
        <v>16740</v>
      </c>
      <c r="I7" s="8">
        <f>'C завтраками| Bed and breakfast'!I7*0.9</f>
        <v>18450</v>
      </c>
      <c r="J7" s="8">
        <f>'C завтраками| Bed and breakfast'!J7*0.9</f>
        <v>16740</v>
      </c>
      <c r="K7" s="8">
        <f>'C завтраками| Bed and breakfast'!K7*0.9</f>
        <v>16740</v>
      </c>
      <c r="L7" s="8">
        <f>'C завтраками| Bed and breakfast'!L7*0.9</f>
        <v>15210</v>
      </c>
      <c r="M7" s="8">
        <f>'C завтраками| Bed and breakfast'!M7*0.9</f>
        <v>16740</v>
      </c>
      <c r="N7" s="8">
        <f>'C завтраками| Bed and breakfast'!N7*0.9</f>
        <v>16740</v>
      </c>
      <c r="O7" s="8">
        <f>'C завтраками| Bed and breakfast'!O7*0.9</f>
        <v>15210</v>
      </c>
      <c r="P7" s="8">
        <f>'C завтраками| Bed and breakfast'!P7*0.9</f>
        <v>15210</v>
      </c>
      <c r="Q7" s="8">
        <f>'C завтраками| Bed and breakfast'!Q7*0.9</f>
        <v>14310</v>
      </c>
      <c r="R7" s="8">
        <f>'C завтраками| Bed and breakfast'!R7*0.9</f>
        <v>15210</v>
      </c>
      <c r="S7" s="8">
        <f>'C завтраками| Bed and breakfast'!S7*0.9</f>
        <v>19980</v>
      </c>
      <c r="T7" s="8">
        <f>'C завтраками| Bed and breakfast'!T7*0.9</f>
        <v>19980</v>
      </c>
      <c r="U7" s="8">
        <f>'C завтраками| Bed and breakfast'!U7*0.9</f>
        <v>15210</v>
      </c>
      <c r="V7" s="8">
        <f>'C завтраками| Bed and breakfast'!V7*0.9</f>
        <v>14310</v>
      </c>
      <c r="W7" s="8">
        <f>'C завтраками| Bed and breakfast'!W7*0.9</f>
        <v>16740</v>
      </c>
      <c r="X7" s="8">
        <f>'C завтраками| Bed and breakfast'!X7*0.9</f>
        <v>15210</v>
      </c>
      <c r="Y7" s="8">
        <f>'C завтраками| Bed and breakfast'!Y7*0.9</f>
        <v>16740</v>
      </c>
      <c r="Z7" s="8">
        <f>'C завтраками| Bed and breakfast'!Z7*0.9</f>
        <v>15210</v>
      </c>
      <c r="AA7" s="8">
        <f>'C завтраками| Bed and breakfast'!AA7*0.9</f>
        <v>18450</v>
      </c>
      <c r="AB7" s="8">
        <f>'C завтраками| Bed and breakfast'!AB7*0.9</f>
        <v>18450</v>
      </c>
      <c r="AC7" s="8">
        <f>'C завтраками| Bed and breakfast'!AC7*0.9</f>
        <v>19980</v>
      </c>
      <c r="AD7" s="8">
        <f>'C завтраками| Bed and breakfast'!AD7*0.9</f>
        <v>16740</v>
      </c>
      <c r="AE7" s="8">
        <f>'C завтраками| Bed and breakfast'!AE7*0.9</f>
        <v>16740</v>
      </c>
      <c r="AF7" s="8">
        <f>'C завтраками| Bed and breakfast'!AF7*0.9</f>
        <v>16740</v>
      </c>
      <c r="AG7" s="8">
        <f>'C завтраками| Bed and breakfast'!AG7*0.9</f>
        <v>15210</v>
      </c>
      <c r="AH7" s="8">
        <f>'C завтраками| Bed and breakfast'!AH7*0.9</f>
        <v>14310</v>
      </c>
      <c r="AI7" s="8">
        <f>'C завтраками| Bed and breakfast'!AI7*0.9</f>
        <v>13230</v>
      </c>
      <c r="AJ7" s="8">
        <f>'C завтраками| Bed and breakfast'!AJ7*0.9</f>
        <v>13230</v>
      </c>
      <c r="AK7" s="8">
        <f>'C завтраками| Bed and breakfast'!AK7*0.9</f>
        <v>12150</v>
      </c>
      <c r="AL7" s="8">
        <f>'C завтраками| Bed and breakfast'!AL7*0.9</f>
        <v>11070</v>
      </c>
      <c r="AM7" s="8">
        <f>'C завтраками| Bed and breakfast'!AM7*0.9</f>
        <v>12150</v>
      </c>
      <c r="AN7" s="8">
        <f>'C завтраками| Bed and breakfast'!AN7*0.9</f>
        <v>12150</v>
      </c>
      <c r="AO7" s="8">
        <f>'C завтраками| Bed and breakfast'!AO7*0.9</f>
        <v>11070</v>
      </c>
      <c r="AP7" s="8">
        <f>'C завтраками| Bed and breakfast'!AP7*0.9</f>
        <v>14310</v>
      </c>
      <c r="AQ7" s="8">
        <f>'C завтраками| Bed and breakfast'!AQ7*0.9</f>
        <v>14310</v>
      </c>
      <c r="AR7" s="8">
        <f>'C завтраками| Bed and breakfast'!AR7*0.9</f>
        <v>13230</v>
      </c>
      <c r="AS7" s="8">
        <f>'C завтраками| Bed and breakfast'!AS7*0.9</f>
        <v>11070</v>
      </c>
      <c r="AT7" s="8">
        <f>'C завтраками| Bed and breakfast'!AT7*0.9</f>
        <v>9270</v>
      </c>
      <c r="AU7" s="8">
        <f>'C завтраками| Bed and breakfast'!AU7*0.9</f>
        <v>10350</v>
      </c>
      <c r="AV7" s="8">
        <f>'C завтраками| Bed and breakfast'!AV7*0.9</f>
        <v>9270</v>
      </c>
      <c r="AW7" s="8">
        <f>'C завтраками| Bed and breakfast'!AW7*0.9</f>
        <v>9270</v>
      </c>
      <c r="AX7" s="8">
        <f>'C завтраками| Bed and breakfast'!AX7*0.9</f>
        <v>9270</v>
      </c>
      <c r="AY7" s="8">
        <f>'C завтраками| Bed and breakfast'!AY7*0.9</f>
        <v>8640</v>
      </c>
      <c r="AZ7" s="8">
        <f>'C завтраками| Bed and breakfast'!AZ7*0.9</f>
        <v>9270</v>
      </c>
      <c r="BA7" s="8">
        <f>'C завтраками| Bed and breakfast'!BA7*0.9</f>
        <v>8640</v>
      </c>
      <c r="BB7" s="8">
        <f>'C завтраками| Bed and breakfast'!BB7*0.9</f>
        <v>9270</v>
      </c>
      <c r="BC7" s="8">
        <f>'C завтраками| Bed and breakfast'!BC7*0.9</f>
        <v>8640</v>
      </c>
      <c r="BD7" s="8">
        <f>'C завтраками| Bed and breakfast'!BD7*0.9</f>
        <v>8010</v>
      </c>
      <c r="BE7" s="8">
        <f>'C завтраками| Bed and breakfast'!BE7*0.9</f>
        <v>8640</v>
      </c>
      <c r="BF7" s="8">
        <f>'C завтраками| Bed and breakfast'!BF7*0.9</f>
        <v>8010</v>
      </c>
      <c r="BG7" s="8">
        <f>'C завтраками| Bed and breakfast'!BG7*0.9</f>
        <v>8640</v>
      </c>
      <c r="BH7" s="8">
        <f>'C завтраками| Bed and breakfast'!BH7*0.9</f>
        <v>8010</v>
      </c>
      <c r="BI7" s="8">
        <f>'C завтраками| Bed and breakfast'!BI7*0.9</f>
        <v>8640</v>
      </c>
      <c r="BJ7" s="8">
        <f>'C завтраками| Bed and breakfast'!BJ7*0.9</f>
        <v>8010</v>
      </c>
      <c r="BK7" s="8">
        <f>'C завтраками| Bed and breakfast'!BK7*0.9</f>
        <v>8640</v>
      </c>
      <c r="BL7" s="8">
        <f>'C завтраками| Bed and breakfast'!BL7*0.9</f>
        <v>8010</v>
      </c>
      <c r="BM7" s="8">
        <f>'C завтраками| Bed and breakfast'!BM7*0.9</f>
        <v>8640</v>
      </c>
      <c r="BN7" s="8">
        <f>'C завтраками| Bed and breakfast'!BN7*0.9</f>
        <v>9450</v>
      </c>
      <c r="BO7" s="8">
        <f>'C завтраками| Bed and breakfast'!BO7*0.9</f>
        <v>8640</v>
      </c>
      <c r="BP7" s="8">
        <f>'C завтраками| Bed and breakfast'!BP7*0.9</f>
        <v>9900</v>
      </c>
      <c r="BQ7" s="8">
        <f>'C завтраками| Bed and breakfast'!BQ7*0.9</f>
        <v>11340</v>
      </c>
      <c r="BR7" s="8">
        <f>'C завтраками| Bed and breakfast'!BR7*0.9</f>
        <v>9900</v>
      </c>
    </row>
    <row r="8" spans="1:70" s="53" customFormat="1" x14ac:dyDescent="0.2">
      <c r="A8" s="88">
        <v>2</v>
      </c>
      <c r="B8" s="8">
        <f>'C завтраками| Bed and breakfast'!B8*0.9</f>
        <v>19980</v>
      </c>
      <c r="C8" s="8">
        <f>'C завтраками| Bed and breakfast'!C8*0.9</f>
        <v>16740</v>
      </c>
      <c r="D8" s="8">
        <f>'C завтраками| Bed and breakfast'!D8*0.9</f>
        <v>15840</v>
      </c>
      <c r="E8" s="8">
        <f>'C завтраками| Bed and breakfast'!E8*0.9</f>
        <v>15840</v>
      </c>
      <c r="F8" s="8">
        <f>'C завтраками| Bed and breakfast'!F8*0.9</f>
        <v>19980</v>
      </c>
      <c r="G8" s="8">
        <f>'C завтраками| Bed and breakfast'!G8*0.9</f>
        <v>19980</v>
      </c>
      <c r="H8" s="8">
        <f>'C завтраками| Bed and breakfast'!H8*0.9</f>
        <v>18270</v>
      </c>
      <c r="I8" s="8">
        <f>'C завтраками| Bed and breakfast'!I8*0.9</f>
        <v>19980</v>
      </c>
      <c r="J8" s="8">
        <f>'C завтраками| Bed and breakfast'!J8*0.9</f>
        <v>18270</v>
      </c>
      <c r="K8" s="8">
        <f>'C завтраками| Bed and breakfast'!K8*0.9</f>
        <v>18270</v>
      </c>
      <c r="L8" s="8">
        <f>'C завтраками| Bed and breakfast'!L8*0.9</f>
        <v>16740</v>
      </c>
      <c r="M8" s="8">
        <f>'C завтраками| Bed and breakfast'!M8*0.9</f>
        <v>18270</v>
      </c>
      <c r="N8" s="8">
        <f>'C завтраками| Bed and breakfast'!N8*0.9</f>
        <v>18270</v>
      </c>
      <c r="O8" s="8">
        <f>'C завтраками| Bed and breakfast'!O8*0.9</f>
        <v>16740</v>
      </c>
      <c r="P8" s="8">
        <f>'C завтраками| Bed and breakfast'!P8*0.9</f>
        <v>16740</v>
      </c>
      <c r="Q8" s="8">
        <f>'C завтраками| Bed and breakfast'!Q8*0.9</f>
        <v>15840</v>
      </c>
      <c r="R8" s="8">
        <f>'C завтраками| Bed and breakfast'!R8*0.9</f>
        <v>16740</v>
      </c>
      <c r="S8" s="8">
        <f>'C завтраками| Bed and breakfast'!S8*0.9</f>
        <v>21510</v>
      </c>
      <c r="T8" s="8">
        <f>'C завтраками| Bed and breakfast'!T8*0.9</f>
        <v>21510</v>
      </c>
      <c r="U8" s="8">
        <f>'C завтраками| Bed and breakfast'!U8*0.9</f>
        <v>16740</v>
      </c>
      <c r="V8" s="8">
        <f>'C завтраками| Bed and breakfast'!V8*0.9</f>
        <v>15840</v>
      </c>
      <c r="W8" s="8">
        <f>'C завтраками| Bed and breakfast'!W8*0.9</f>
        <v>18270</v>
      </c>
      <c r="X8" s="8">
        <f>'C завтраками| Bed and breakfast'!X8*0.9</f>
        <v>16740</v>
      </c>
      <c r="Y8" s="8">
        <f>'C завтраками| Bed and breakfast'!Y8*0.9</f>
        <v>18270</v>
      </c>
      <c r="Z8" s="8">
        <f>'C завтраками| Bed and breakfast'!Z8*0.9</f>
        <v>16740</v>
      </c>
      <c r="AA8" s="8">
        <f>'C завтраками| Bed and breakfast'!AA8*0.9</f>
        <v>19980</v>
      </c>
      <c r="AB8" s="8">
        <f>'C завтраками| Bed and breakfast'!AB8*0.9</f>
        <v>19980</v>
      </c>
      <c r="AC8" s="8">
        <f>'C завтраками| Bed and breakfast'!AC8*0.9</f>
        <v>21510</v>
      </c>
      <c r="AD8" s="8">
        <f>'C завтраками| Bed and breakfast'!AD8*0.9</f>
        <v>18270</v>
      </c>
      <c r="AE8" s="8">
        <f>'C завтраками| Bed and breakfast'!AE8*0.9</f>
        <v>18270</v>
      </c>
      <c r="AF8" s="8">
        <f>'C завтраками| Bed and breakfast'!AF8*0.9</f>
        <v>18270</v>
      </c>
      <c r="AG8" s="8">
        <f>'C завтраками| Bed and breakfast'!AG8*0.9</f>
        <v>16740</v>
      </c>
      <c r="AH8" s="8">
        <f>'C завтраками| Bed and breakfast'!AH8*0.9</f>
        <v>15840</v>
      </c>
      <c r="AI8" s="8">
        <f>'C завтраками| Bed and breakfast'!AI8*0.9</f>
        <v>14760</v>
      </c>
      <c r="AJ8" s="8">
        <f>'C завтраками| Bed and breakfast'!AJ8*0.9</f>
        <v>14760</v>
      </c>
      <c r="AK8" s="8">
        <f>'C завтраками| Bed and breakfast'!AK8*0.9</f>
        <v>13680</v>
      </c>
      <c r="AL8" s="8">
        <f>'C завтраками| Bed and breakfast'!AL8*0.9</f>
        <v>12600</v>
      </c>
      <c r="AM8" s="8">
        <f>'C завтраками| Bed and breakfast'!AM8*0.9</f>
        <v>13680</v>
      </c>
      <c r="AN8" s="8">
        <f>'C завтраками| Bed and breakfast'!AN8*0.9</f>
        <v>13680</v>
      </c>
      <c r="AO8" s="8">
        <f>'C завтраками| Bed and breakfast'!AO8*0.9</f>
        <v>12600</v>
      </c>
      <c r="AP8" s="8">
        <f>'C завтраками| Bed and breakfast'!AP8*0.9</f>
        <v>15840</v>
      </c>
      <c r="AQ8" s="8">
        <f>'C завтраками| Bed and breakfast'!AQ8*0.9</f>
        <v>15840</v>
      </c>
      <c r="AR8" s="8">
        <f>'C завтраками| Bed and breakfast'!AR8*0.9</f>
        <v>14760</v>
      </c>
      <c r="AS8" s="8">
        <f>'C завтраками| Bed and breakfast'!AS8*0.9</f>
        <v>12600</v>
      </c>
      <c r="AT8" s="8">
        <f>'C завтраками| Bed and breakfast'!AT8*0.9</f>
        <v>10800</v>
      </c>
      <c r="AU8" s="8">
        <f>'C завтраками| Bed and breakfast'!AU8*0.9</f>
        <v>11880</v>
      </c>
      <c r="AV8" s="8">
        <f>'C завтраками| Bed and breakfast'!AV8*0.9</f>
        <v>10800</v>
      </c>
      <c r="AW8" s="8">
        <f>'C завтраками| Bed and breakfast'!AW8*0.9</f>
        <v>10800</v>
      </c>
      <c r="AX8" s="8">
        <f>'C завтраками| Bed and breakfast'!AX8*0.9</f>
        <v>10800</v>
      </c>
      <c r="AY8" s="8">
        <f>'C завтраками| Bed and breakfast'!AY8*0.9</f>
        <v>10170</v>
      </c>
      <c r="AZ8" s="8">
        <f>'C завтраками| Bed and breakfast'!AZ8*0.9</f>
        <v>10800</v>
      </c>
      <c r="BA8" s="8">
        <f>'C завтраками| Bed and breakfast'!BA8*0.9</f>
        <v>10170</v>
      </c>
      <c r="BB8" s="8">
        <f>'C завтраками| Bed and breakfast'!BB8*0.9</f>
        <v>10800</v>
      </c>
      <c r="BC8" s="8">
        <f>'C завтраками| Bed and breakfast'!BC8*0.9</f>
        <v>10170</v>
      </c>
      <c r="BD8" s="8">
        <f>'C завтраками| Bed and breakfast'!BD8*0.9</f>
        <v>9540</v>
      </c>
      <c r="BE8" s="8">
        <f>'C завтраками| Bed and breakfast'!BE8*0.9</f>
        <v>10170</v>
      </c>
      <c r="BF8" s="8">
        <f>'C завтраками| Bed and breakfast'!BF8*0.9</f>
        <v>9540</v>
      </c>
      <c r="BG8" s="8">
        <f>'C завтраками| Bed and breakfast'!BG8*0.9</f>
        <v>10170</v>
      </c>
      <c r="BH8" s="8">
        <f>'C завтраками| Bed and breakfast'!BH8*0.9</f>
        <v>9540</v>
      </c>
      <c r="BI8" s="8">
        <f>'C завтраками| Bed and breakfast'!BI8*0.9</f>
        <v>10170</v>
      </c>
      <c r="BJ8" s="8">
        <f>'C завтраками| Bed and breakfast'!BJ8*0.9</f>
        <v>9540</v>
      </c>
      <c r="BK8" s="8">
        <f>'C завтраками| Bed and breakfast'!BK8*0.9</f>
        <v>10170</v>
      </c>
      <c r="BL8" s="8">
        <f>'C завтраками| Bed and breakfast'!BL8*0.9</f>
        <v>9540</v>
      </c>
      <c r="BM8" s="8">
        <f>'C завтраками| Bed and breakfast'!BM8*0.9</f>
        <v>10170</v>
      </c>
      <c r="BN8" s="8">
        <f>'C завтраками| Bed and breakfast'!BN8*0.9</f>
        <v>10980</v>
      </c>
      <c r="BO8" s="8">
        <f>'C завтраками| Bed and breakfast'!BO8*0.9</f>
        <v>10170</v>
      </c>
      <c r="BP8" s="8">
        <f>'C завтраками| Bed and breakfast'!BP8*0.9</f>
        <v>11430</v>
      </c>
      <c r="BQ8" s="8">
        <f>'C завтраками| Bed and breakfast'!BQ8*0.9</f>
        <v>12870</v>
      </c>
      <c r="BR8" s="8">
        <f>'C завтраками| Bed and breakfast'!BR8*0.9</f>
        <v>11430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breakfast'!B10*0.9</f>
        <v>20250</v>
      </c>
      <c r="C10" s="8">
        <f>'C завтраками| Bed and breakfast'!C10*0.9</f>
        <v>17010</v>
      </c>
      <c r="D10" s="8">
        <f>'C завтраками| Bed and breakfast'!D10*0.9</f>
        <v>16110</v>
      </c>
      <c r="E10" s="8">
        <f>'C завтраками| Bed and breakfast'!E10*0.9</f>
        <v>16110</v>
      </c>
      <c r="F10" s="8">
        <f>'C завтраками| Bed and breakfast'!F10*0.9</f>
        <v>20250</v>
      </c>
      <c r="G10" s="8">
        <f>'C завтраками| Bed and breakfast'!G10*0.9</f>
        <v>20250</v>
      </c>
      <c r="H10" s="8">
        <f>'C завтраками| Bed and breakfast'!H10*0.9</f>
        <v>18540</v>
      </c>
      <c r="I10" s="8">
        <f>'C завтраками| Bed and breakfast'!I10*0.9</f>
        <v>20250</v>
      </c>
      <c r="J10" s="8">
        <f>'C завтраками| Bed and breakfast'!J10*0.9</f>
        <v>18540</v>
      </c>
      <c r="K10" s="8">
        <f>'C завтраками| Bed and breakfast'!K10*0.9</f>
        <v>18540</v>
      </c>
      <c r="L10" s="8">
        <f>'C завтраками| Bed and breakfast'!L10*0.9</f>
        <v>17010</v>
      </c>
      <c r="M10" s="8">
        <f>'C завтраками| Bed and breakfast'!M10*0.9</f>
        <v>18540</v>
      </c>
      <c r="N10" s="8">
        <f>'C завтраками| Bed and breakfast'!N10*0.9</f>
        <v>18540</v>
      </c>
      <c r="O10" s="8">
        <f>'C завтраками| Bed and breakfast'!O10*0.9</f>
        <v>17010</v>
      </c>
      <c r="P10" s="8">
        <f>'C завтраками| Bed and breakfast'!P10*0.9</f>
        <v>17010</v>
      </c>
      <c r="Q10" s="8">
        <f>'C завтраками| Bed and breakfast'!Q10*0.9</f>
        <v>16110</v>
      </c>
      <c r="R10" s="8">
        <f>'C завтраками| Bed and breakfast'!R10*0.9</f>
        <v>17010</v>
      </c>
      <c r="S10" s="8">
        <f>'C завтраками| Bed and breakfast'!S10*0.9</f>
        <v>21780</v>
      </c>
      <c r="T10" s="8">
        <f>'C завтраками| Bed and breakfast'!T10*0.9</f>
        <v>21780</v>
      </c>
      <c r="U10" s="8">
        <f>'C завтраками| Bed and breakfast'!U10*0.9</f>
        <v>17010</v>
      </c>
      <c r="V10" s="8">
        <f>'C завтраками| Bed and breakfast'!V10*0.9</f>
        <v>16110</v>
      </c>
      <c r="W10" s="8">
        <f>'C завтраками| Bed and breakfast'!W10*0.9</f>
        <v>18540</v>
      </c>
      <c r="X10" s="8">
        <f>'C завтраками| Bed and breakfast'!X10*0.9</f>
        <v>17010</v>
      </c>
      <c r="Y10" s="8">
        <f>'C завтраками| Bed and breakfast'!Y10*0.9</f>
        <v>18540</v>
      </c>
      <c r="Z10" s="8">
        <f>'C завтраками| Bed and breakfast'!Z10*0.9</f>
        <v>17010</v>
      </c>
      <c r="AA10" s="8">
        <f>'C завтраками| Bed and breakfast'!AA10*0.9</f>
        <v>20250</v>
      </c>
      <c r="AB10" s="8">
        <f>'C завтраками| Bed and breakfast'!AB10*0.9</f>
        <v>20250</v>
      </c>
      <c r="AC10" s="8">
        <f>'C завтраками| Bed and breakfast'!AC10*0.9</f>
        <v>21780</v>
      </c>
      <c r="AD10" s="8">
        <f>'C завтраками| Bed and breakfast'!AD10*0.9</f>
        <v>18540</v>
      </c>
      <c r="AE10" s="8">
        <f>'C завтраками| Bed and breakfast'!AE10*0.9</f>
        <v>18540</v>
      </c>
      <c r="AF10" s="8">
        <f>'C завтраками| Bed and breakfast'!AF10*0.9</f>
        <v>18540</v>
      </c>
      <c r="AG10" s="8">
        <f>'C завтраками| Bed and breakfast'!AG10*0.9</f>
        <v>17010</v>
      </c>
      <c r="AH10" s="8">
        <f>'C завтраками| Bed and breakfast'!AH10*0.9</f>
        <v>16110</v>
      </c>
      <c r="AI10" s="8">
        <f>'C завтраками| Bed and breakfast'!AI10*0.9</f>
        <v>15030</v>
      </c>
      <c r="AJ10" s="8">
        <f>'C завтраками| Bed and breakfast'!AJ10*0.9</f>
        <v>15030</v>
      </c>
      <c r="AK10" s="8">
        <f>'C завтраками| Bed and breakfast'!AK10*0.9</f>
        <v>13950</v>
      </c>
      <c r="AL10" s="8">
        <f>'C завтраками| Bed and breakfast'!AL10*0.9</f>
        <v>12870</v>
      </c>
      <c r="AM10" s="8">
        <f>'C завтраками| Bed and breakfast'!AM10*0.9</f>
        <v>13950</v>
      </c>
      <c r="AN10" s="8">
        <f>'C завтраками| Bed and breakfast'!AN10*0.9</f>
        <v>13950</v>
      </c>
      <c r="AO10" s="8">
        <f>'C завтраками| Bed and breakfast'!AO10*0.9</f>
        <v>12870</v>
      </c>
      <c r="AP10" s="8">
        <f>'C завтраками| Bed and breakfast'!AP10*0.9</f>
        <v>16110</v>
      </c>
      <c r="AQ10" s="8">
        <f>'C завтраками| Bed and breakfast'!AQ10*0.9</f>
        <v>16110</v>
      </c>
      <c r="AR10" s="8">
        <f>'C завтраками| Bed and breakfast'!AR10*0.9</f>
        <v>15030</v>
      </c>
      <c r="AS10" s="8">
        <f>'C завтраками| Bed and breakfast'!AS10*0.9</f>
        <v>12870</v>
      </c>
      <c r="AT10" s="8">
        <f>'C завтраками| Bed and breakfast'!AT10*0.9</f>
        <v>10170</v>
      </c>
      <c r="AU10" s="8">
        <f>'C завтраками| Bed and breakfast'!AU10*0.9</f>
        <v>11250</v>
      </c>
      <c r="AV10" s="8">
        <f>'C завтраками| Bed and breakfast'!AV10*0.9</f>
        <v>10170</v>
      </c>
      <c r="AW10" s="8">
        <f>'C завтраками| Bed and breakfast'!AW10*0.9</f>
        <v>10170</v>
      </c>
      <c r="AX10" s="8">
        <f>'C завтраками| Bed and breakfast'!AX10*0.9</f>
        <v>10170</v>
      </c>
      <c r="AY10" s="8">
        <f>'C завтраками| Bed and breakfast'!AY10*0.9</f>
        <v>9540</v>
      </c>
      <c r="AZ10" s="8">
        <f>'C завтраками| Bed and breakfast'!AZ10*0.9</f>
        <v>10170</v>
      </c>
      <c r="BA10" s="8">
        <f>'C завтраками| Bed and breakfast'!BA10*0.9</f>
        <v>9540</v>
      </c>
      <c r="BB10" s="8">
        <f>'C завтраками| Bed and breakfast'!BB10*0.9</f>
        <v>10170</v>
      </c>
      <c r="BC10" s="8">
        <f>'C завтраками| Bed and breakfast'!BC10*0.9</f>
        <v>9540</v>
      </c>
      <c r="BD10" s="8">
        <f>'C завтраками| Bed and breakfast'!BD10*0.9</f>
        <v>8910</v>
      </c>
      <c r="BE10" s="8">
        <f>'C завтраками| Bed and breakfast'!BE10*0.9</f>
        <v>9540</v>
      </c>
      <c r="BF10" s="8">
        <f>'C завтраками| Bed and breakfast'!BF10*0.9</f>
        <v>8910</v>
      </c>
      <c r="BG10" s="8">
        <f>'C завтраками| Bed and breakfast'!BG10*0.9</f>
        <v>9540</v>
      </c>
      <c r="BH10" s="8">
        <f>'C завтраками| Bed and breakfast'!BH10*0.9</f>
        <v>8910</v>
      </c>
      <c r="BI10" s="8">
        <f>'C завтраками| Bed and breakfast'!BI10*0.9</f>
        <v>9540</v>
      </c>
      <c r="BJ10" s="8">
        <f>'C завтраками| Bed and breakfast'!BJ10*0.9</f>
        <v>8910</v>
      </c>
      <c r="BK10" s="8">
        <f>'C завтраками| Bed and breakfast'!BK10*0.9</f>
        <v>9540</v>
      </c>
      <c r="BL10" s="8">
        <f>'C завтраками| Bed and breakfast'!BL10*0.9</f>
        <v>8910</v>
      </c>
      <c r="BM10" s="8">
        <f>'C завтраками| Bed and breakfast'!BM10*0.9</f>
        <v>9540</v>
      </c>
      <c r="BN10" s="8">
        <f>'C завтраками| Bed and breakfast'!BN10*0.9</f>
        <v>10350</v>
      </c>
      <c r="BO10" s="8">
        <f>'C завтраками| Bed and breakfast'!BO10*0.9</f>
        <v>9540</v>
      </c>
      <c r="BP10" s="8">
        <f>'C завтраками| Bed and breakfast'!BP10*0.9</f>
        <v>10800</v>
      </c>
      <c r="BQ10" s="8">
        <f>'C завтраками| Bed and breakfast'!BQ10*0.9</f>
        <v>12240</v>
      </c>
      <c r="BR10" s="8">
        <f>'C завтраками| Bed and breakfast'!BR10*0.9</f>
        <v>10800</v>
      </c>
    </row>
    <row r="11" spans="1:70" s="53" customFormat="1" x14ac:dyDescent="0.2">
      <c r="A11" s="180">
        <v>2</v>
      </c>
      <c r="B11" s="8">
        <f>'C завтраками| Bed and breakfast'!B11*0.9</f>
        <v>21780</v>
      </c>
      <c r="C11" s="8">
        <f>'C завтраками| Bed and breakfast'!C11*0.9</f>
        <v>18540</v>
      </c>
      <c r="D11" s="8">
        <f>'C завтраками| Bed and breakfast'!D11*0.9</f>
        <v>17640</v>
      </c>
      <c r="E11" s="8">
        <f>'C завтраками| Bed and breakfast'!E11*0.9</f>
        <v>17640</v>
      </c>
      <c r="F11" s="8">
        <f>'C завтраками| Bed and breakfast'!F11*0.9</f>
        <v>21780</v>
      </c>
      <c r="G11" s="8">
        <f>'C завтраками| Bed and breakfast'!G11*0.9</f>
        <v>21780</v>
      </c>
      <c r="H11" s="8">
        <f>'C завтраками| Bed and breakfast'!H11*0.9</f>
        <v>20070</v>
      </c>
      <c r="I11" s="8">
        <f>'C завтраками| Bed and breakfast'!I11*0.9</f>
        <v>21780</v>
      </c>
      <c r="J11" s="8">
        <f>'C завтраками| Bed and breakfast'!J11*0.9</f>
        <v>20070</v>
      </c>
      <c r="K11" s="8">
        <f>'C завтраками| Bed and breakfast'!K11*0.9</f>
        <v>20070</v>
      </c>
      <c r="L11" s="8">
        <f>'C завтраками| Bed and breakfast'!L11*0.9</f>
        <v>18540</v>
      </c>
      <c r="M11" s="8">
        <f>'C завтраками| Bed and breakfast'!M11*0.9</f>
        <v>20070</v>
      </c>
      <c r="N11" s="8">
        <f>'C завтраками| Bed and breakfast'!N11*0.9</f>
        <v>20070</v>
      </c>
      <c r="O11" s="8">
        <f>'C завтраками| Bed and breakfast'!O11*0.9</f>
        <v>18540</v>
      </c>
      <c r="P11" s="8">
        <f>'C завтраками| Bed and breakfast'!P11*0.9</f>
        <v>18540</v>
      </c>
      <c r="Q11" s="8">
        <f>'C завтраками| Bed and breakfast'!Q11*0.9</f>
        <v>17640</v>
      </c>
      <c r="R11" s="8">
        <f>'C завтраками| Bed and breakfast'!R11*0.9</f>
        <v>18540</v>
      </c>
      <c r="S11" s="8">
        <f>'C завтраками| Bed and breakfast'!S11*0.9</f>
        <v>23310</v>
      </c>
      <c r="T11" s="8">
        <f>'C завтраками| Bed and breakfast'!T11*0.9</f>
        <v>23310</v>
      </c>
      <c r="U11" s="8">
        <f>'C завтраками| Bed and breakfast'!U11*0.9</f>
        <v>18540</v>
      </c>
      <c r="V11" s="8">
        <f>'C завтраками| Bed and breakfast'!V11*0.9</f>
        <v>17640</v>
      </c>
      <c r="W11" s="8">
        <f>'C завтраками| Bed and breakfast'!W11*0.9</f>
        <v>20070</v>
      </c>
      <c r="X11" s="8">
        <f>'C завтраками| Bed and breakfast'!X11*0.9</f>
        <v>18540</v>
      </c>
      <c r="Y11" s="8">
        <f>'C завтраками| Bed and breakfast'!Y11*0.9</f>
        <v>20070</v>
      </c>
      <c r="Z11" s="8">
        <f>'C завтраками| Bed and breakfast'!Z11*0.9</f>
        <v>18540</v>
      </c>
      <c r="AA11" s="8">
        <f>'C завтраками| Bed and breakfast'!AA11*0.9</f>
        <v>21780</v>
      </c>
      <c r="AB11" s="8">
        <f>'C завтраками| Bed and breakfast'!AB11*0.9</f>
        <v>21780</v>
      </c>
      <c r="AC11" s="8">
        <f>'C завтраками| Bed and breakfast'!AC11*0.9</f>
        <v>23310</v>
      </c>
      <c r="AD11" s="8">
        <f>'C завтраками| Bed and breakfast'!AD11*0.9</f>
        <v>20070</v>
      </c>
      <c r="AE11" s="8">
        <f>'C завтраками| Bed and breakfast'!AE11*0.9</f>
        <v>20070</v>
      </c>
      <c r="AF11" s="8">
        <f>'C завтраками| Bed and breakfast'!AF11*0.9</f>
        <v>20070</v>
      </c>
      <c r="AG11" s="8">
        <f>'C завтраками| Bed and breakfast'!AG11*0.9</f>
        <v>18540</v>
      </c>
      <c r="AH11" s="8">
        <f>'C завтраками| Bed and breakfast'!AH11*0.9</f>
        <v>17640</v>
      </c>
      <c r="AI11" s="8">
        <f>'C завтраками| Bed and breakfast'!AI11*0.9</f>
        <v>16560</v>
      </c>
      <c r="AJ11" s="8">
        <f>'C завтраками| Bed and breakfast'!AJ11*0.9</f>
        <v>16560</v>
      </c>
      <c r="AK11" s="8">
        <f>'C завтраками| Bed and breakfast'!AK11*0.9</f>
        <v>15480</v>
      </c>
      <c r="AL11" s="8">
        <f>'C завтраками| Bed and breakfast'!AL11*0.9</f>
        <v>14400</v>
      </c>
      <c r="AM11" s="8">
        <f>'C завтраками| Bed and breakfast'!AM11*0.9</f>
        <v>15480</v>
      </c>
      <c r="AN11" s="8">
        <f>'C завтраками| Bed and breakfast'!AN11*0.9</f>
        <v>15480</v>
      </c>
      <c r="AO11" s="8">
        <f>'C завтраками| Bed and breakfast'!AO11*0.9</f>
        <v>14400</v>
      </c>
      <c r="AP11" s="8">
        <f>'C завтраками| Bed and breakfast'!AP11*0.9</f>
        <v>17640</v>
      </c>
      <c r="AQ11" s="8">
        <f>'C завтраками| Bed and breakfast'!AQ11*0.9</f>
        <v>17640</v>
      </c>
      <c r="AR11" s="8">
        <f>'C завтраками| Bed and breakfast'!AR11*0.9</f>
        <v>16560</v>
      </c>
      <c r="AS11" s="8">
        <f>'C завтраками| Bed and breakfast'!AS11*0.9</f>
        <v>14400</v>
      </c>
      <c r="AT11" s="8">
        <f>'C завтраками| Bed and breakfast'!AT11*0.9</f>
        <v>11700</v>
      </c>
      <c r="AU11" s="8">
        <f>'C завтраками| Bed and breakfast'!AU11*0.9</f>
        <v>12780</v>
      </c>
      <c r="AV11" s="8">
        <f>'C завтраками| Bed and breakfast'!AV11*0.9</f>
        <v>11700</v>
      </c>
      <c r="AW11" s="8">
        <f>'C завтраками| Bed and breakfast'!AW11*0.9</f>
        <v>11700</v>
      </c>
      <c r="AX11" s="8">
        <f>'C завтраками| Bed and breakfast'!AX11*0.9</f>
        <v>11700</v>
      </c>
      <c r="AY11" s="8">
        <f>'C завтраками| Bed and breakfast'!AY11*0.9</f>
        <v>11070</v>
      </c>
      <c r="AZ11" s="8">
        <f>'C завтраками| Bed and breakfast'!AZ11*0.9</f>
        <v>11700</v>
      </c>
      <c r="BA11" s="8">
        <f>'C завтраками| Bed and breakfast'!BA11*0.9</f>
        <v>11070</v>
      </c>
      <c r="BB11" s="8">
        <f>'C завтраками| Bed and breakfast'!BB11*0.9</f>
        <v>11700</v>
      </c>
      <c r="BC11" s="8">
        <f>'C завтраками| Bed and breakfast'!BC11*0.9</f>
        <v>11070</v>
      </c>
      <c r="BD11" s="8">
        <f>'C завтраками| Bed and breakfast'!BD11*0.9</f>
        <v>10440</v>
      </c>
      <c r="BE11" s="8">
        <f>'C завтраками| Bed and breakfast'!BE11*0.9</f>
        <v>11070</v>
      </c>
      <c r="BF11" s="8">
        <f>'C завтраками| Bed and breakfast'!BF11*0.9</f>
        <v>10440</v>
      </c>
      <c r="BG11" s="8">
        <f>'C завтраками| Bed and breakfast'!BG11*0.9</f>
        <v>11070</v>
      </c>
      <c r="BH11" s="8">
        <f>'C завтраками| Bed and breakfast'!BH11*0.9</f>
        <v>10440</v>
      </c>
      <c r="BI11" s="8">
        <f>'C завтраками| Bed and breakfast'!BI11*0.9</f>
        <v>11070</v>
      </c>
      <c r="BJ11" s="8">
        <f>'C завтраками| Bed and breakfast'!BJ11*0.9</f>
        <v>10440</v>
      </c>
      <c r="BK11" s="8">
        <f>'C завтраками| Bed and breakfast'!BK11*0.9</f>
        <v>11070</v>
      </c>
      <c r="BL11" s="8">
        <f>'C завтраками| Bed and breakfast'!BL11*0.9</f>
        <v>10440</v>
      </c>
      <c r="BM11" s="8">
        <f>'C завтраками| Bed and breakfast'!BM11*0.9</f>
        <v>11070</v>
      </c>
      <c r="BN11" s="8">
        <f>'C завтраками| Bed and breakfast'!BN11*0.9</f>
        <v>11880</v>
      </c>
      <c r="BO11" s="8">
        <f>'C завтраками| Bed and breakfast'!BO11*0.9</f>
        <v>11070</v>
      </c>
      <c r="BP11" s="8">
        <f>'C завтраками| Bed and breakfast'!BP11*0.9</f>
        <v>12330</v>
      </c>
      <c r="BQ11" s="8">
        <f>'C завтраками| Bed and breakfast'!BQ11*0.9</f>
        <v>13770</v>
      </c>
      <c r="BR11" s="8">
        <f>'C завтраками| Bed and breakfast'!BR11*0.9</f>
        <v>12330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breakfast'!B13*0.9</f>
        <v>21150</v>
      </c>
      <c r="C13" s="8">
        <f>'C завтраками| Bed and breakfast'!C13*0.9</f>
        <v>17910</v>
      </c>
      <c r="D13" s="8">
        <f>'C завтраками| Bed and breakfast'!D13*0.9</f>
        <v>17010</v>
      </c>
      <c r="E13" s="8">
        <f>'C завтраками| Bed and breakfast'!E13*0.9</f>
        <v>17010</v>
      </c>
      <c r="F13" s="8">
        <f>'C завтраками| Bed and breakfast'!F13*0.9</f>
        <v>21150</v>
      </c>
      <c r="G13" s="8">
        <f>'C завтраками| Bed and breakfast'!G13*0.9</f>
        <v>21150</v>
      </c>
      <c r="H13" s="8">
        <f>'C завтраками| Bed and breakfast'!H13*0.9</f>
        <v>19440</v>
      </c>
      <c r="I13" s="8">
        <f>'C завтраками| Bed and breakfast'!I13*0.9</f>
        <v>21150</v>
      </c>
      <c r="J13" s="8">
        <f>'C завтраками| Bed and breakfast'!J13*0.9</f>
        <v>19440</v>
      </c>
      <c r="K13" s="8">
        <f>'C завтраками| Bed and breakfast'!K13*0.9</f>
        <v>19440</v>
      </c>
      <c r="L13" s="8">
        <f>'C завтраками| Bed and breakfast'!L13*0.9</f>
        <v>17910</v>
      </c>
      <c r="M13" s="8">
        <f>'C завтраками| Bed and breakfast'!M13*0.9</f>
        <v>19440</v>
      </c>
      <c r="N13" s="8">
        <f>'C завтраками| Bed and breakfast'!N13*0.9</f>
        <v>19440</v>
      </c>
      <c r="O13" s="8">
        <f>'C завтраками| Bed and breakfast'!O13*0.9</f>
        <v>17910</v>
      </c>
      <c r="P13" s="8">
        <f>'C завтраками| Bed and breakfast'!P13*0.9</f>
        <v>17910</v>
      </c>
      <c r="Q13" s="8">
        <f>'C завтраками| Bed and breakfast'!Q13*0.9</f>
        <v>17010</v>
      </c>
      <c r="R13" s="8">
        <f>'C завтраками| Bed and breakfast'!R13*0.9</f>
        <v>17910</v>
      </c>
      <c r="S13" s="8">
        <f>'C завтраками| Bed and breakfast'!S13*0.9</f>
        <v>22680</v>
      </c>
      <c r="T13" s="8">
        <f>'C завтраками| Bed and breakfast'!T13*0.9</f>
        <v>22680</v>
      </c>
      <c r="U13" s="8">
        <f>'C завтраками| Bed and breakfast'!U13*0.9</f>
        <v>17910</v>
      </c>
      <c r="V13" s="8">
        <f>'C завтраками| Bed and breakfast'!V13*0.9</f>
        <v>17010</v>
      </c>
      <c r="W13" s="8">
        <f>'C завтраками| Bed and breakfast'!W13*0.9</f>
        <v>19440</v>
      </c>
      <c r="X13" s="8">
        <f>'C завтраками| Bed and breakfast'!X13*0.9</f>
        <v>17910</v>
      </c>
      <c r="Y13" s="8">
        <f>'C завтраками| Bed and breakfast'!Y13*0.9</f>
        <v>19440</v>
      </c>
      <c r="Z13" s="8">
        <f>'C завтраками| Bed and breakfast'!Z13*0.9</f>
        <v>17910</v>
      </c>
      <c r="AA13" s="8">
        <f>'C завтраками| Bed and breakfast'!AA13*0.9</f>
        <v>21150</v>
      </c>
      <c r="AB13" s="8">
        <f>'C завтраками| Bed and breakfast'!AB13*0.9</f>
        <v>21150</v>
      </c>
      <c r="AC13" s="8">
        <f>'C завтраками| Bed and breakfast'!AC13*0.9</f>
        <v>22680</v>
      </c>
      <c r="AD13" s="8">
        <f>'C завтраками| Bed and breakfast'!AD13*0.9</f>
        <v>19440</v>
      </c>
      <c r="AE13" s="8">
        <f>'C завтраками| Bed and breakfast'!AE13*0.9</f>
        <v>19440</v>
      </c>
      <c r="AF13" s="8">
        <f>'C завтраками| Bed and breakfast'!AF13*0.9</f>
        <v>19440</v>
      </c>
      <c r="AG13" s="8">
        <f>'C завтраками| Bed and breakfast'!AG13*0.9</f>
        <v>17910</v>
      </c>
      <c r="AH13" s="8">
        <f>'C завтраками| Bed and breakfast'!AH13*0.9</f>
        <v>17010</v>
      </c>
      <c r="AI13" s="8">
        <f>'C завтраками| Bed and breakfast'!AI13*0.9</f>
        <v>15930</v>
      </c>
      <c r="AJ13" s="8">
        <f>'C завтраками| Bed and breakfast'!AJ13*0.9</f>
        <v>15930</v>
      </c>
      <c r="AK13" s="8">
        <f>'C завтраками| Bed and breakfast'!AK13*0.9</f>
        <v>14850</v>
      </c>
      <c r="AL13" s="8">
        <f>'C завтраками| Bed and breakfast'!AL13*0.9</f>
        <v>13770</v>
      </c>
      <c r="AM13" s="8">
        <f>'C завтраками| Bed and breakfast'!AM13*0.9</f>
        <v>14850</v>
      </c>
      <c r="AN13" s="8">
        <f>'C завтраками| Bed and breakfast'!AN13*0.9</f>
        <v>14850</v>
      </c>
      <c r="AO13" s="8">
        <f>'C завтраками| Bed and breakfast'!AO13*0.9</f>
        <v>13770</v>
      </c>
      <c r="AP13" s="8">
        <f>'C завтраками| Bed and breakfast'!AP13*0.9</f>
        <v>17010</v>
      </c>
      <c r="AQ13" s="8">
        <f>'C завтраками| Bed and breakfast'!AQ13*0.9</f>
        <v>17010</v>
      </c>
      <c r="AR13" s="8">
        <f>'C завтраками| Bed and breakfast'!AR13*0.9</f>
        <v>15930</v>
      </c>
      <c r="AS13" s="8">
        <f>'C завтраками| Bed and breakfast'!AS13*0.9</f>
        <v>13770</v>
      </c>
      <c r="AT13" s="8">
        <f>'C завтраками| Bed and breakfast'!AT13*0.9</f>
        <v>11070</v>
      </c>
      <c r="AU13" s="8">
        <f>'C завтраками| Bed and breakfast'!AU13*0.9</f>
        <v>12150</v>
      </c>
      <c r="AV13" s="8">
        <f>'C завтраками| Bed and breakfast'!AV13*0.9</f>
        <v>11070</v>
      </c>
      <c r="AW13" s="8">
        <f>'C завтраками| Bed and breakfast'!AW13*0.9</f>
        <v>11070</v>
      </c>
      <c r="AX13" s="8">
        <f>'C завтраками| Bed and breakfast'!AX13*0.9</f>
        <v>11070</v>
      </c>
      <c r="AY13" s="8">
        <f>'C завтраками| Bed and breakfast'!AY13*0.9</f>
        <v>10440</v>
      </c>
      <c r="AZ13" s="8">
        <f>'C завтраками| Bed and breakfast'!AZ13*0.9</f>
        <v>11070</v>
      </c>
      <c r="BA13" s="8">
        <f>'C завтраками| Bed and breakfast'!BA13*0.9</f>
        <v>10440</v>
      </c>
      <c r="BB13" s="8">
        <f>'C завтраками| Bed and breakfast'!BB13*0.9</f>
        <v>11070</v>
      </c>
      <c r="BC13" s="8">
        <f>'C завтраками| Bed and breakfast'!BC13*0.9</f>
        <v>10440</v>
      </c>
      <c r="BD13" s="8">
        <f>'C завтраками| Bed and breakfast'!BD13*0.9</f>
        <v>9810</v>
      </c>
      <c r="BE13" s="8">
        <f>'C завтраками| Bed and breakfast'!BE13*0.9</f>
        <v>10440</v>
      </c>
      <c r="BF13" s="8">
        <f>'C завтраками| Bed and breakfast'!BF13*0.9</f>
        <v>9810</v>
      </c>
      <c r="BG13" s="8">
        <f>'C завтраками| Bed and breakfast'!BG13*0.9</f>
        <v>10440</v>
      </c>
      <c r="BH13" s="8">
        <f>'C завтраками| Bed and breakfast'!BH13*0.9</f>
        <v>9810</v>
      </c>
      <c r="BI13" s="8">
        <f>'C завтраками| Bed and breakfast'!BI13*0.9</f>
        <v>10440</v>
      </c>
      <c r="BJ13" s="8">
        <f>'C завтраками| Bed and breakfast'!BJ13*0.9</f>
        <v>9810</v>
      </c>
      <c r="BK13" s="8">
        <f>'C завтраками| Bed and breakfast'!BK13*0.9</f>
        <v>10440</v>
      </c>
      <c r="BL13" s="8">
        <f>'C завтраками| Bed and breakfast'!BL13*0.9</f>
        <v>9810</v>
      </c>
      <c r="BM13" s="8">
        <f>'C завтраками| Bed and breakfast'!BM13*0.9</f>
        <v>10440</v>
      </c>
      <c r="BN13" s="8">
        <f>'C завтраками| Bed and breakfast'!BN13*0.9</f>
        <v>11250</v>
      </c>
      <c r="BO13" s="8">
        <f>'C завтраками| Bed and breakfast'!BO13*0.9</f>
        <v>10440</v>
      </c>
      <c r="BP13" s="8">
        <f>'C завтраками| Bed and breakfast'!BP13*0.9</f>
        <v>11700</v>
      </c>
      <c r="BQ13" s="8">
        <f>'C завтраками| Bed and breakfast'!BQ13*0.9</f>
        <v>13140</v>
      </c>
      <c r="BR13" s="8">
        <f>'C завтраками| Bed and breakfast'!BR13*0.9</f>
        <v>11700</v>
      </c>
    </row>
    <row r="14" spans="1:70" s="53" customFormat="1" x14ac:dyDescent="0.2">
      <c r="A14" s="88">
        <f>A8</f>
        <v>2</v>
      </c>
      <c r="B14" s="8">
        <f>'C завтраками| Bed and breakfast'!B14*0.9</f>
        <v>22680</v>
      </c>
      <c r="C14" s="8">
        <f>'C завтраками| Bed and breakfast'!C14*0.9</f>
        <v>19440</v>
      </c>
      <c r="D14" s="8">
        <f>'C завтраками| Bed and breakfast'!D14*0.9</f>
        <v>18540</v>
      </c>
      <c r="E14" s="8">
        <f>'C завтраками| Bed and breakfast'!E14*0.9</f>
        <v>18540</v>
      </c>
      <c r="F14" s="8">
        <f>'C завтраками| Bed and breakfast'!F14*0.9</f>
        <v>22680</v>
      </c>
      <c r="G14" s="8">
        <f>'C завтраками| Bed and breakfast'!G14*0.9</f>
        <v>22680</v>
      </c>
      <c r="H14" s="8">
        <f>'C завтраками| Bed and breakfast'!H14*0.9</f>
        <v>20970</v>
      </c>
      <c r="I14" s="8">
        <f>'C завтраками| Bed and breakfast'!I14*0.9</f>
        <v>22680</v>
      </c>
      <c r="J14" s="8">
        <f>'C завтраками| Bed and breakfast'!J14*0.9</f>
        <v>20970</v>
      </c>
      <c r="K14" s="8">
        <f>'C завтраками| Bed and breakfast'!K14*0.9</f>
        <v>20970</v>
      </c>
      <c r="L14" s="8">
        <f>'C завтраками| Bed and breakfast'!L14*0.9</f>
        <v>19440</v>
      </c>
      <c r="M14" s="8">
        <f>'C завтраками| Bed and breakfast'!M14*0.9</f>
        <v>20970</v>
      </c>
      <c r="N14" s="8">
        <f>'C завтраками| Bed and breakfast'!N14*0.9</f>
        <v>20970</v>
      </c>
      <c r="O14" s="8">
        <f>'C завтраками| Bed and breakfast'!O14*0.9</f>
        <v>19440</v>
      </c>
      <c r="P14" s="8">
        <f>'C завтраками| Bed and breakfast'!P14*0.9</f>
        <v>19440</v>
      </c>
      <c r="Q14" s="8">
        <f>'C завтраками| Bed and breakfast'!Q14*0.9</f>
        <v>18540</v>
      </c>
      <c r="R14" s="8">
        <f>'C завтраками| Bed and breakfast'!R14*0.9</f>
        <v>19440</v>
      </c>
      <c r="S14" s="8">
        <f>'C завтраками| Bed and breakfast'!S14*0.9</f>
        <v>24210</v>
      </c>
      <c r="T14" s="8">
        <f>'C завтраками| Bed and breakfast'!T14*0.9</f>
        <v>24210</v>
      </c>
      <c r="U14" s="8">
        <f>'C завтраками| Bed and breakfast'!U14*0.9</f>
        <v>19440</v>
      </c>
      <c r="V14" s="8">
        <f>'C завтраками| Bed and breakfast'!V14*0.9</f>
        <v>18540</v>
      </c>
      <c r="W14" s="8">
        <f>'C завтраками| Bed and breakfast'!W14*0.9</f>
        <v>20970</v>
      </c>
      <c r="X14" s="8">
        <f>'C завтраками| Bed and breakfast'!X14*0.9</f>
        <v>19440</v>
      </c>
      <c r="Y14" s="8">
        <f>'C завтраками| Bed and breakfast'!Y14*0.9</f>
        <v>20970</v>
      </c>
      <c r="Z14" s="8">
        <f>'C завтраками| Bed and breakfast'!Z14*0.9</f>
        <v>19440</v>
      </c>
      <c r="AA14" s="8">
        <f>'C завтраками| Bed and breakfast'!AA14*0.9</f>
        <v>22680</v>
      </c>
      <c r="AB14" s="8">
        <f>'C завтраками| Bed and breakfast'!AB14*0.9</f>
        <v>22680</v>
      </c>
      <c r="AC14" s="8">
        <f>'C завтраками| Bed and breakfast'!AC14*0.9</f>
        <v>24210</v>
      </c>
      <c r="AD14" s="8">
        <f>'C завтраками| Bed and breakfast'!AD14*0.9</f>
        <v>20970</v>
      </c>
      <c r="AE14" s="8">
        <f>'C завтраками| Bed and breakfast'!AE14*0.9</f>
        <v>20970</v>
      </c>
      <c r="AF14" s="8">
        <f>'C завтраками| Bed and breakfast'!AF14*0.9</f>
        <v>20970</v>
      </c>
      <c r="AG14" s="8">
        <f>'C завтраками| Bed and breakfast'!AG14*0.9</f>
        <v>19440</v>
      </c>
      <c r="AH14" s="8">
        <f>'C завтраками| Bed and breakfast'!AH14*0.9</f>
        <v>18540</v>
      </c>
      <c r="AI14" s="8">
        <f>'C завтраками| Bed and breakfast'!AI14*0.9</f>
        <v>17460</v>
      </c>
      <c r="AJ14" s="8">
        <f>'C завтраками| Bed and breakfast'!AJ14*0.9</f>
        <v>17460</v>
      </c>
      <c r="AK14" s="8">
        <f>'C завтраками| Bed and breakfast'!AK14*0.9</f>
        <v>16380</v>
      </c>
      <c r="AL14" s="8">
        <f>'C завтраками| Bed and breakfast'!AL14*0.9</f>
        <v>15300</v>
      </c>
      <c r="AM14" s="8">
        <f>'C завтраками| Bed and breakfast'!AM14*0.9</f>
        <v>16380</v>
      </c>
      <c r="AN14" s="8">
        <f>'C завтраками| Bed and breakfast'!AN14*0.9</f>
        <v>16380</v>
      </c>
      <c r="AO14" s="8">
        <f>'C завтраками| Bed and breakfast'!AO14*0.9</f>
        <v>15300</v>
      </c>
      <c r="AP14" s="8">
        <f>'C завтраками| Bed and breakfast'!AP14*0.9</f>
        <v>18540</v>
      </c>
      <c r="AQ14" s="8">
        <f>'C завтраками| Bed and breakfast'!AQ14*0.9</f>
        <v>18540</v>
      </c>
      <c r="AR14" s="8">
        <f>'C завтраками| Bed and breakfast'!AR14*0.9</f>
        <v>17460</v>
      </c>
      <c r="AS14" s="8">
        <f>'C завтраками| Bed and breakfast'!AS14*0.9</f>
        <v>15300</v>
      </c>
      <c r="AT14" s="8">
        <f>'C завтраками| Bed and breakfast'!AT14*0.9</f>
        <v>12600</v>
      </c>
      <c r="AU14" s="8">
        <f>'C завтраками| Bed and breakfast'!AU14*0.9</f>
        <v>13680</v>
      </c>
      <c r="AV14" s="8">
        <f>'C завтраками| Bed and breakfast'!AV14*0.9</f>
        <v>12600</v>
      </c>
      <c r="AW14" s="8">
        <f>'C завтраками| Bed and breakfast'!AW14*0.9</f>
        <v>12600</v>
      </c>
      <c r="AX14" s="8">
        <f>'C завтраками| Bed and breakfast'!AX14*0.9</f>
        <v>12600</v>
      </c>
      <c r="AY14" s="8">
        <f>'C завтраками| Bed and breakfast'!AY14*0.9</f>
        <v>11970</v>
      </c>
      <c r="AZ14" s="8">
        <f>'C завтраками| Bed and breakfast'!AZ14*0.9</f>
        <v>12600</v>
      </c>
      <c r="BA14" s="8">
        <f>'C завтраками| Bed and breakfast'!BA14*0.9</f>
        <v>11970</v>
      </c>
      <c r="BB14" s="8">
        <f>'C завтраками| Bed and breakfast'!BB14*0.9</f>
        <v>12600</v>
      </c>
      <c r="BC14" s="8">
        <f>'C завтраками| Bed and breakfast'!BC14*0.9</f>
        <v>11970</v>
      </c>
      <c r="BD14" s="8">
        <f>'C завтраками| Bed and breakfast'!BD14*0.9</f>
        <v>11340</v>
      </c>
      <c r="BE14" s="8">
        <f>'C завтраками| Bed and breakfast'!BE14*0.9</f>
        <v>11970</v>
      </c>
      <c r="BF14" s="8">
        <f>'C завтраками| Bed and breakfast'!BF14*0.9</f>
        <v>11340</v>
      </c>
      <c r="BG14" s="8">
        <f>'C завтраками| Bed and breakfast'!BG14*0.9</f>
        <v>11970</v>
      </c>
      <c r="BH14" s="8">
        <f>'C завтраками| Bed and breakfast'!BH14*0.9</f>
        <v>11340</v>
      </c>
      <c r="BI14" s="8">
        <f>'C завтраками| Bed and breakfast'!BI14*0.9</f>
        <v>11970</v>
      </c>
      <c r="BJ14" s="8">
        <f>'C завтраками| Bed and breakfast'!BJ14*0.9</f>
        <v>11340</v>
      </c>
      <c r="BK14" s="8">
        <f>'C завтраками| Bed and breakfast'!BK14*0.9</f>
        <v>11970</v>
      </c>
      <c r="BL14" s="8">
        <f>'C завтраками| Bed and breakfast'!BL14*0.9</f>
        <v>11340</v>
      </c>
      <c r="BM14" s="8">
        <f>'C завтраками| Bed and breakfast'!BM14*0.9</f>
        <v>11970</v>
      </c>
      <c r="BN14" s="8">
        <f>'C завтраками| Bed and breakfast'!BN14*0.9</f>
        <v>12780</v>
      </c>
      <c r="BO14" s="8">
        <f>'C завтраками| Bed and breakfast'!BO14*0.9</f>
        <v>11970</v>
      </c>
      <c r="BP14" s="8">
        <f>'C завтраками| Bed and breakfast'!BP14*0.9</f>
        <v>13230</v>
      </c>
      <c r="BQ14" s="8">
        <f>'C завтраками| Bed and breakfast'!BQ14*0.9</f>
        <v>14670</v>
      </c>
      <c r="BR14" s="8">
        <f>'C завтраками| Bed and breakfast'!BR14*0.9</f>
        <v>13230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breakfast'!B16*0.9</f>
        <v>22680</v>
      </c>
      <c r="C16" s="8">
        <f>'C завтраками| Bed and breakfast'!C16*0.9</f>
        <v>19440</v>
      </c>
      <c r="D16" s="8">
        <f>'C завтраками| Bed and breakfast'!D16*0.9</f>
        <v>18540</v>
      </c>
      <c r="E16" s="8">
        <f>'C завтраками| Bed and breakfast'!E16*0.9</f>
        <v>18540</v>
      </c>
      <c r="F16" s="8">
        <f>'C завтраками| Bed and breakfast'!F16*0.9</f>
        <v>22680</v>
      </c>
      <c r="G16" s="8">
        <f>'C завтраками| Bed and breakfast'!G16*0.9</f>
        <v>22680</v>
      </c>
      <c r="H16" s="8">
        <f>'C завтраками| Bed and breakfast'!H16*0.9</f>
        <v>20970</v>
      </c>
      <c r="I16" s="8">
        <f>'C завтраками| Bed and breakfast'!I16*0.9</f>
        <v>22680</v>
      </c>
      <c r="J16" s="8">
        <f>'C завтраками| Bed and breakfast'!J16*0.9</f>
        <v>20970</v>
      </c>
      <c r="K16" s="8">
        <f>'C завтраками| Bed and breakfast'!K16*0.9</f>
        <v>20970</v>
      </c>
      <c r="L16" s="8">
        <f>'C завтраками| Bed and breakfast'!L16*0.9</f>
        <v>19440</v>
      </c>
      <c r="M16" s="8">
        <f>'C завтраками| Bed and breakfast'!M16*0.9</f>
        <v>20970</v>
      </c>
      <c r="N16" s="8">
        <f>'C завтраками| Bed and breakfast'!N16*0.9</f>
        <v>20970</v>
      </c>
      <c r="O16" s="8">
        <f>'C завтраками| Bed and breakfast'!O16*0.9</f>
        <v>19440</v>
      </c>
      <c r="P16" s="8">
        <f>'C завтраками| Bed and breakfast'!P16*0.9</f>
        <v>19440</v>
      </c>
      <c r="Q16" s="8">
        <f>'C завтраками| Bed and breakfast'!Q16*0.9</f>
        <v>18540</v>
      </c>
      <c r="R16" s="8">
        <f>'C завтраками| Bed and breakfast'!R16*0.9</f>
        <v>19440</v>
      </c>
      <c r="S16" s="8">
        <f>'C завтраками| Bed and breakfast'!S16*0.9</f>
        <v>24210</v>
      </c>
      <c r="T16" s="8">
        <f>'C завтраками| Bed and breakfast'!T16*0.9</f>
        <v>24210</v>
      </c>
      <c r="U16" s="8">
        <f>'C завтраками| Bed and breakfast'!U16*0.9</f>
        <v>19440</v>
      </c>
      <c r="V16" s="8">
        <f>'C завтраками| Bed and breakfast'!V16*0.9</f>
        <v>18540</v>
      </c>
      <c r="W16" s="8">
        <f>'C завтраками| Bed and breakfast'!W16*0.9</f>
        <v>20970</v>
      </c>
      <c r="X16" s="8">
        <f>'C завтраками| Bed and breakfast'!X16*0.9</f>
        <v>19440</v>
      </c>
      <c r="Y16" s="8">
        <f>'C завтраками| Bed and breakfast'!Y16*0.9</f>
        <v>20970</v>
      </c>
      <c r="Z16" s="8">
        <f>'C завтраками| Bed and breakfast'!Z16*0.9</f>
        <v>19440</v>
      </c>
      <c r="AA16" s="8">
        <f>'C завтраками| Bed and breakfast'!AA16*0.9</f>
        <v>22680</v>
      </c>
      <c r="AB16" s="8">
        <f>'C завтраками| Bed and breakfast'!AB16*0.9</f>
        <v>22680</v>
      </c>
      <c r="AC16" s="8">
        <f>'C завтраками| Bed and breakfast'!AC16*0.9</f>
        <v>24210</v>
      </c>
      <c r="AD16" s="8">
        <f>'C завтраками| Bed and breakfast'!AD16*0.9</f>
        <v>20970</v>
      </c>
      <c r="AE16" s="8">
        <f>'C завтраками| Bed and breakfast'!AE16*0.9</f>
        <v>20970</v>
      </c>
      <c r="AF16" s="8">
        <f>'C завтраками| Bed and breakfast'!AF16*0.9</f>
        <v>20970</v>
      </c>
      <c r="AG16" s="8">
        <f>'C завтраками| Bed and breakfast'!AG16*0.9</f>
        <v>19440</v>
      </c>
      <c r="AH16" s="8">
        <f>'C завтраками| Bed and breakfast'!AH16*0.9</f>
        <v>18540</v>
      </c>
      <c r="AI16" s="8">
        <f>'C завтраками| Bed and breakfast'!AI16*0.9</f>
        <v>17460</v>
      </c>
      <c r="AJ16" s="8">
        <f>'C завтраками| Bed and breakfast'!AJ16*0.9</f>
        <v>17460</v>
      </c>
      <c r="AK16" s="8">
        <f>'C завтраками| Bed and breakfast'!AK16*0.9</f>
        <v>16380</v>
      </c>
      <c r="AL16" s="8">
        <f>'C завтраками| Bed and breakfast'!AL16*0.9</f>
        <v>15300</v>
      </c>
      <c r="AM16" s="8">
        <f>'C завтраками| Bed and breakfast'!AM16*0.9</f>
        <v>16380</v>
      </c>
      <c r="AN16" s="8">
        <f>'C завтраками| Bed and breakfast'!AN16*0.9</f>
        <v>16380</v>
      </c>
      <c r="AO16" s="8">
        <f>'C завтраками| Bed and breakfast'!AO16*0.9</f>
        <v>15300</v>
      </c>
      <c r="AP16" s="8">
        <f>'C завтраками| Bed and breakfast'!AP16*0.9</f>
        <v>18540</v>
      </c>
      <c r="AQ16" s="8">
        <f>'C завтраками| Bed and breakfast'!AQ16*0.9</f>
        <v>18540</v>
      </c>
      <c r="AR16" s="8">
        <f>'C завтраками| Bed and breakfast'!AR16*0.9</f>
        <v>17460</v>
      </c>
      <c r="AS16" s="8">
        <f>'C завтраками| Bed and breakfast'!AS16*0.9</f>
        <v>15300</v>
      </c>
      <c r="AT16" s="8">
        <f>'C завтраками| Bed and breakfast'!AT16*0.9</f>
        <v>12600</v>
      </c>
      <c r="AU16" s="8">
        <f>'C завтраками| Bed and breakfast'!AU16*0.9</f>
        <v>13680</v>
      </c>
      <c r="AV16" s="8">
        <f>'C завтраками| Bed and breakfast'!AV16*0.9</f>
        <v>12600</v>
      </c>
      <c r="AW16" s="8">
        <f>'C завтраками| Bed and breakfast'!AW16*0.9</f>
        <v>12600</v>
      </c>
      <c r="AX16" s="8">
        <f>'C завтраками| Bed and breakfast'!AX16*0.9</f>
        <v>12600</v>
      </c>
      <c r="AY16" s="8">
        <f>'C завтраками| Bed and breakfast'!AY16*0.9</f>
        <v>11970</v>
      </c>
      <c r="AZ16" s="8">
        <f>'C завтраками| Bed and breakfast'!AZ16*0.9</f>
        <v>12600</v>
      </c>
      <c r="BA16" s="8">
        <f>'C завтраками| Bed and breakfast'!BA16*0.9</f>
        <v>11970</v>
      </c>
      <c r="BB16" s="8">
        <f>'C завтраками| Bed and breakfast'!BB16*0.9</f>
        <v>12600</v>
      </c>
      <c r="BC16" s="8">
        <f>'C завтраками| Bed and breakfast'!BC16*0.9</f>
        <v>11970</v>
      </c>
      <c r="BD16" s="8">
        <f>'C завтраками| Bed and breakfast'!BD16*0.9</f>
        <v>11340</v>
      </c>
      <c r="BE16" s="8">
        <f>'C завтраками| Bed and breakfast'!BE16*0.9</f>
        <v>11970</v>
      </c>
      <c r="BF16" s="8">
        <f>'C завтраками| Bed and breakfast'!BF16*0.9</f>
        <v>11340</v>
      </c>
      <c r="BG16" s="8">
        <f>'C завтраками| Bed and breakfast'!BG16*0.9</f>
        <v>11970</v>
      </c>
      <c r="BH16" s="8">
        <f>'C завтраками| Bed and breakfast'!BH16*0.9</f>
        <v>11340</v>
      </c>
      <c r="BI16" s="8">
        <f>'C завтраками| Bed and breakfast'!BI16*0.9</f>
        <v>11970</v>
      </c>
      <c r="BJ16" s="8">
        <f>'C завтраками| Bed and breakfast'!BJ16*0.9</f>
        <v>11340</v>
      </c>
      <c r="BK16" s="8">
        <f>'C завтраками| Bed and breakfast'!BK16*0.9</f>
        <v>11970</v>
      </c>
      <c r="BL16" s="8">
        <f>'C завтраками| Bed and breakfast'!BL16*0.9</f>
        <v>11340</v>
      </c>
      <c r="BM16" s="8">
        <f>'C завтраками| Bed and breakfast'!BM16*0.9</f>
        <v>11970</v>
      </c>
      <c r="BN16" s="8">
        <f>'C завтраками| Bed and breakfast'!BN16*0.9</f>
        <v>12780</v>
      </c>
      <c r="BO16" s="8">
        <f>'C завтраками| Bed and breakfast'!BO16*0.9</f>
        <v>11970</v>
      </c>
      <c r="BP16" s="8">
        <f>'C завтраками| Bed and breakfast'!BP16*0.9</f>
        <v>13230</v>
      </c>
      <c r="BQ16" s="8">
        <f>'C завтраками| Bed and breakfast'!BQ16*0.9</f>
        <v>14670</v>
      </c>
      <c r="BR16" s="8">
        <f>'C завтраками| Bed and breakfast'!BR16*0.9</f>
        <v>13230</v>
      </c>
    </row>
    <row r="17" spans="1:70" s="53" customFormat="1" x14ac:dyDescent="0.2">
      <c r="A17" s="88">
        <f>A8</f>
        <v>2</v>
      </c>
      <c r="B17" s="8">
        <f>'C завтраками| Bed and breakfast'!B17*0.9</f>
        <v>24210</v>
      </c>
      <c r="C17" s="8">
        <f>'C завтраками| Bed and breakfast'!C17*0.9</f>
        <v>20970</v>
      </c>
      <c r="D17" s="8">
        <f>'C завтраками| Bed and breakfast'!D17*0.9</f>
        <v>20070</v>
      </c>
      <c r="E17" s="8">
        <f>'C завтраками| Bed and breakfast'!E17*0.9</f>
        <v>20070</v>
      </c>
      <c r="F17" s="8">
        <f>'C завтраками| Bed and breakfast'!F17*0.9</f>
        <v>24210</v>
      </c>
      <c r="G17" s="8">
        <f>'C завтраками| Bed and breakfast'!G17*0.9</f>
        <v>24210</v>
      </c>
      <c r="H17" s="8">
        <f>'C завтраками| Bed and breakfast'!H17*0.9</f>
        <v>22500</v>
      </c>
      <c r="I17" s="8">
        <f>'C завтраками| Bed and breakfast'!I17*0.9</f>
        <v>24210</v>
      </c>
      <c r="J17" s="8">
        <f>'C завтраками| Bed and breakfast'!J17*0.9</f>
        <v>22500</v>
      </c>
      <c r="K17" s="8">
        <f>'C завтраками| Bed and breakfast'!K17*0.9</f>
        <v>22500</v>
      </c>
      <c r="L17" s="8">
        <f>'C завтраками| Bed and breakfast'!L17*0.9</f>
        <v>20970</v>
      </c>
      <c r="M17" s="8">
        <f>'C завтраками| Bed and breakfast'!M17*0.9</f>
        <v>22500</v>
      </c>
      <c r="N17" s="8">
        <f>'C завтраками| Bed and breakfast'!N17*0.9</f>
        <v>22500</v>
      </c>
      <c r="O17" s="8">
        <f>'C завтраками| Bed and breakfast'!O17*0.9</f>
        <v>20970</v>
      </c>
      <c r="P17" s="8">
        <f>'C завтраками| Bed and breakfast'!P17*0.9</f>
        <v>20970</v>
      </c>
      <c r="Q17" s="8">
        <f>'C завтраками| Bed and breakfast'!Q17*0.9</f>
        <v>20070</v>
      </c>
      <c r="R17" s="8">
        <f>'C завтраками| Bed and breakfast'!R17*0.9</f>
        <v>20970</v>
      </c>
      <c r="S17" s="8">
        <f>'C завтраками| Bed and breakfast'!S17*0.9</f>
        <v>25740</v>
      </c>
      <c r="T17" s="8">
        <f>'C завтраками| Bed and breakfast'!T17*0.9</f>
        <v>25740</v>
      </c>
      <c r="U17" s="8">
        <f>'C завтраками| Bed and breakfast'!U17*0.9</f>
        <v>20970</v>
      </c>
      <c r="V17" s="8">
        <f>'C завтраками| Bed and breakfast'!V17*0.9</f>
        <v>20070</v>
      </c>
      <c r="W17" s="8">
        <f>'C завтраками| Bed and breakfast'!W17*0.9</f>
        <v>22500</v>
      </c>
      <c r="X17" s="8">
        <f>'C завтраками| Bed and breakfast'!X17*0.9</f>
        <v>20970</v>
      </c>
      <c r="Y17" s="8">
        <f>'C завтраками| Bed and breakfast'!Y17*0.9</f>
        <v>22500</v>
      </c>
      <c r="Z17" s="8">
        <f>'C завтраками| Bed and breakfast'!Z17*0.9</f>
        <v>20970</v>
      </c>
      <c r="AA17" s="8">
        <f>'C завтраками| Bed and breakfast'!AA17*0.9</f>
        <v>24210</v>
      </c>
      <c r="AB17" s="8">
        <f>'C завтраками| Bed and breakfast'!AB17*0.9</f>
        <v>24210</v>
      </c>
      <c r="AC17" s="8">
        <f>'C завтраками| Bed and breakfast'!AC17*0.9</f>
        <v>25740</v>
      </c>
      <c r="AD17" s="8">
        <f>'C завтраками| Bed and breakfast'!AD17*0.9</f>
        <v>22500</v>
      </c>
      <c r="AE17" s="8">
        <f>'C завтраками| Bed and breakfast'!AE17*0.9</f>
        <v>22500</v>
      </c>
      <c r="AF17" s="8">
        <f>'C завтраками| Bed and breakfast'!AF17*0.9</f>
        <v>22500</v>
      </c>
      <c r="AG17" s="8">
        <f>'C завтраками| Bed and breakfast'!AG17*0.9</f>
        <v>20970</v>
      </c>
      <c r="AH17" s="8">
        <f>'C завтраками| Bed and breakfast'!AH17*0.9</f>
        <v>20070</v>
      </c>
      <c r="AI17" s="8">
        <f>'C завтраками| Bed and breakfast'!AI17*0.9</f>
        <v>18990</v>
      </c>
      <c r="AJ17" s="8">
        <f>'C завтраками| Bed and breakfast'!AJ17*0.9</f>
        <v>18990</v>
      </c>
      <c r="AK17" s="8">
        <f>'C завтраками| Bed and breakfast'!AK17*0.9</f>
        <v>17910</v>
      </c>
      <c r="AL17" s="8">
        <f>'C завтраками| Bed and breakfast'!AL17*0.9</f>
        <v>16830</v>
      </c>
      <c r="AM17" s="8">
        <f>'C завтраками| Bed and breakfast'!AM17*0.9</f>
        <v>17910</v>
      </c>
      <c r="AN17" s="8">
        <f>'C завтраками| Bed and breakfast'!AN17*0.9</f>
        <v>17910</v>
      </c>
      <c r="AO17" s="8">
        <f>'C завтраками| Bed and breakfast'!AO17*0.9</f>
        <v>16830</v>
      </c>
      <c r="AP17" s="8">
        <f>'C завтраками| Bed and breakfast'!AP17*0.9</f>
        <v>20070</v>
      </c>
      <c r="AQ17" s="8">
        <f>'C завтраками| Bed and breakfast'!AQ17*0.9</f>
        <v>20070</v>
      </c>
      <c r="AR17" s="8">
        <f>'C завтраками| Bed and breakfast'!AR17*0.9</f>
        <v>18990</v>
      </c>
      <c r="AS17" s="8">
        <f>'C завтраками| Bed and breakfast'!AS17*0.9</f>
        <v>16830</v>
      </c>
      <c r="AT17" s="8">
        <f>'C завтраками| Bed and breakfast'!AT17*0.9</f>
        <v>14130</v>
      </c>
      <c r="AU17" s="8">
        <f>'C завтраками| Bed and breakfast'!AU17*0.9</f>
        <v>15210</v>
      </c>
      <c r="AV17" s="8">
        <f>'C завтраками| Bed and breakfast'!AV17*0.9</f>
        <v>14130</v>
      </c>
      <c r="AW17" s="8">
        <f>'C завтраками| Bed and breakfast'!AW17*0.9</f>
        <v>14130</v>
      </c>
      <c r="AX17" s="8">
        <f>'C завтраками| Bed and breakfast'!AX17*0.9</f>
        <v>14130</v>
      </c>
      <c r="AY17" s="8">
        <f>'C завтраками| Bed and breakfast'!AY17*0.9</f>
        <v>13500</v>
      </c>
      <c r="AZ17" s="8">
        <f>'C завтраками| Bed and breakfast'!AZ17*0.9</f>
        <v>14130</v>
      </c>
      <c r="BA17" s="8">
        <f>'C завтраками| Bed and breakfast'!BA17*0.9</f>
        <v>13500</v>
      </c>
      <c r="BB17" s="8">
        <f>'C завтраками| Bed and breakfast'!BB17*0.9</f>
        <v>14130</v>
      </c>
      <c r="BC17" s="8">
        <f>'C завтраками| Bed and breakfast'!BC17*0.9</f>
        <v>13500</v>
      </c>
      <c r="BD17" s="8">
        <f>'C завтраками| Bed and breakfast'!BD17*0.9</f>
        <v>12870</v>
      </c>
      <c r="BE17" s="8">
        <f>'C завтраками| Bed and breakfast'!BE17*0.9</f>
        <v>13500</v>
      </c>
      <c r="BF17" s="8">
        <f>'C завтраками| Bed and breakfast'!BF17*0.9</f>
        <v>12870</v>
      </c>
      <c r="BG17" s="8">
        <f>'C завтраками| Bed and breakfast'!BG17*0.9</f>
        <v>13500</v>
      </c>
      <c r="BH17" s="8">
        <f>'C завтраками| Bed and breakfast'!BH17*0.9</f>
        <v>12870</v>
      </c>
      <c r="BI17" s="8">
        <f>'C завтраками| Bed and breakfast'!BI17*0.9</f>
        <v>13500</v>
      </c>
      <c r="BJ17" s="8">
        <f>'C завтраками| Bed and breakfast'!BJ17*0.9</f>
        <v>12870</v>
      </c>
      <c r="BK17" s="8">
        <f>'C завтраками| Bed and breakfast'!BK17*0.9</f>
        <v>13500</v>
      </c>
      <c r="BL17" s="8">
        <f>'C завтраками| Bed and breakfast'!BL17*0.9</f>
        <v>12870</v>
      </c>
      <c r="BM17" s="8">
        <f>'C завтраками| Bed and breakfast'!BM17*0.9</f>
        <v>13500</v>
      </c>
      <c r="BN17" s="8">
        <f>'C завтраками| Bed and breakfast'!BN17*0.9</f>
        <v>14310</v>
      </c>
      <c r="BO17" s="8">
        <f>'C завтраками| Bed and breakfast'!BO17*0.9</f>
        <v>13500</v>
      </c>
      <c r="BP17" s="8">
        <f>'C завтраками| Bed and breakfast'!BP17*0.9</f>
        <v>14760</v>
      </c>
      <c r="BQ17" s="8">
        <f>'C завтраками| Bed and breakfast'!BQ17*0.9</f>
        <v>16200</v>
      </c>
      <c r="BR17" s="8">
        <f>'C завтраками| Bed and breakfast'!BR17*0.9</f>
        <v>14760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breakfast'!B19*0.9</f>
        <v>40950</v>
      </c>
      <c r="C19" s="8">
        <f>'C завтраками| Bed and breakfast'!C19*0.9</f>
        <v>37710</v>
      </c>
      <c r="D19" s="8">
        <f>'C завтраками| Bed and breakfast'!D19*0.9</f>
        <v>36810</v>
      </c>
      <c r="E19" s="8">
        <f>'C завтраками| Bed and breakfast'!E19*0.9</f>
        <v>36810</v>
      </c>
      <c r="F19" s="8">
        <f>'C завтраками| Bed and breakfast'!F19*0.9</f>
        <v>40950</v>
      </c>
      <c r="G19" s="8">
        <f>'C завтраками| Bed and breakfast'!G19*0.9</f>
        <v>40950</v>
      </c>
      <c r="H19" s="8">
        <f>'C завтраками| Bed and breakfast'!H19*0.9</f>
        <v>39240</v>
      </c>
      <c r="I19" s="8">
        <f>'C завтраками| Bed and breakfast'!I19*0.9</f>
        <v>40950</v>
      </c>
      <c r="J19" s="8">
        <f>'C завтраками| Bed and breakfast'!J19*0.9</f>
        <v>39240</v>
      </c>
      <c r="K19" s="8">
        <f>'C завтраками| Bed and breakfast'!K19*0.9</f>
        <v>39240</v>
      </c>
      <c r="L19" s="8">
        <f>'C завтраками| Bed and breakfast'!L19*0.9</f>
        <v>37710</v>
      </c>
      <c r="M19" s="8">
        <f>'C завтраками| Bed and breakfast'!M19*0.9</f>
        <v>39240</v>
      </c>
      <c r="N19" s="8">
        <f>'C завтраками| Bed and breakfast'!N19*0.9</f>
        <v>39240</v>
      </c>
      <c r="O19" s="8">
        <f>'C завтраками| Bed and breakfast'!O19*0.9</f>
        <v>37710</v>
      </c>
      <c r="P19" s="8">
        <f>'C завтраками| Bed and breakfast'!P19*0.9</f>
        <v>37710</v>
      </c>
      <c r="Q19" s="8">
        <f>'C завтраками| Bed and breakfast'!Q19*0.9</f>
        <v>36810</v>
      </c>
      <c r="R19" s="8">
        <f>'C завтраками| Bed and breakfast'!R19*0.9</f>
        <v>37710</v>
      </c>
      <c r="S19" s="8">
        <f>'C завтраками| Bed and breakfast'!S19*0.9</f>
        <v>42480</v>
      </c>
      <c r="T19" s="8">
        <f>'C завтраками| Bed and breakfast'!T19*0.9</f>
        <v>42480</v>
      </c>
      <c r="U19" s="8">
        <f>'C завтраками| Bed and breakfast'!U19*0.9</f>
        <v>37710</v>
      </c>
      <c r="V19" s="8">
        <f>'C завтраками| Bed and breakfast'!V19*0.9</f>
        <v>36810</v>
      </c>
      <c r="W19" s="8">
        <f>'C завтраками| Bed and breakfast'!W19*0.9</f>
        <v>39240</v>
      </c>
      <c r="X19" s="8">
        <f>'C завтраками| Bed and breakfast'!X19*0.9</f>
        <v>37710</v>
      </c>
      <c r="Y19" s="8">
        <f>'C завтраками| Bed and breakfast'!Y19*0.9</f>
        <v>39240</v>
      </c>
      <c r="Z19" s="8">
        <f>'C завтраками| Bed and breakfast'!Z19*0.9</f>
        <v>37710</v>
      </c>
      <c r="AA19" s="8">
        <f>'C завтраками| Bed and breakfast'!AA19*0.9</f>
        <v>40950</v>
      </c>
      <c r="AB19" s="8">
        <f>'C завтраками| Bed and breakfast'!AB19*0.9</f>
        <v>40950</v>
      </c>
      <c r="AC19" s="8">
        <f>'C завтраками| Bed and breakfast'!AC19*0.9</f>
        <v>42480</v>
      </c>
      <c r="AD19" s="8">
        <f>'C завтраками| Bed and breakfast'!AD19*0.9</f>
        <v>39240</v>
      </c>
      <c r="AE19" s="8">
        <f>'C завтраками| Bed and breakfast'!AE19*0.9</f>
        <v>39240</v>
      </c>
      <c r="AF19" s="8">
        <f>'C завтраками| Bed and breakfast'!AF19*0.9</f>
        <v>39240</v>
      </c>
      <c r="AG19" s="8">
        <f>'C завтраками| Bed and breakfast'!AG19*0.9</f>
        <v>37710</v>
      </c>
      <c r="AH19" s="8">
        <f>'C завтраками| Bed and breakfast'!AH19*0.9</f>
        <v>36810</v>
      </c>
      <c r="AI19" s="8">
        <f>'C завтраками| Bed and breakfast'!AI19*0.9</f>
        <v>35730</v>
      </c>
      <c r="AJ19" s="8">
        <f>'C завтраками| Bed and breakfast'!AJ19*0.9</f>
        <v>35730</v>
      </c>
      <c r="AK19" s="8">
        <f>'C завтраками| Bed and breakfast'!AK19*0.9</f>
        <v>34650</v>
      </c>
      <c r="AL19" s="8">
        <f>'C завтраками| Bed and breakfast'!AL19*0.9</f>
        <v>33570</v>
      </c>
      <c r="AM19" s="8">
        <f>'C завтраками| Bed and breakfast'!AM19*0.9</f>
        <v>34650</v>
      </c>
      <c r="AN19" s="8">
        <f>'C завтраками| Bed and breakfast'!AN19*0.9</f>
        <v>34650</v>
      </c>
      <c r="AO19" s="8">
        <f>'C завтраками| Bed and breakfast'!AO19*0.9</f>
        <v>33570</v>
      </c>
      <c r="AP19" s="8">
        <f>'C завтраками| Bed and breakfast'!AP19*0.9</f>
        <v>36810</v>
      </c>
      <c r="AQ19" s="8">
        <f>'C завтраками| Bed and breakfast'!AQ19*0.9</f>
        <v>36810</v>
      </c>
      <c r="AR19" s="8">
        <f>'C завтраками| Bed and breakfast'!AR19*0.9</f>
        <v>35730</v>
      </c>
      <c r="AS19" s="8">
        <f>'C завтраками| Bed and breakfast'!AS19*0.9</f>
        <v>33570</v>
      </c>
      <c r="AT19" s="8">
        <f>'C завтраками| Bed and breakfast'!AT19*0.9</f>
        <v>27270</v>
      </c>
      <c r="AU19" s="8">
        <f>'C завтраками| Bed and breakfast'!AU19*0.9</f>
        <v>28350</v>
      </c>
      <c r="AV19" s="8">
        <f>'C завтраками| Bed and breakfast'!AV19*0.9</f>
        <v>27270</v>
      </c>
      <c r="AW19" s="8">
        <f>'C завтраками| Bed and breakfast'!AW19*0.9</f>
        <v>27270</v>
      </c>
      <c r="AX19" s="8">
        <f>'C завтраками| Bed and breakfast'!AX19*0.9</f>
        <v>27270</v>
      </c>
      <c r="AY19" s="8">
        <f>'C завтраками| Bed and breakfast'!AY19*0.9</f>
        <v>26640</v>
      </c>
      <c r="AZ19" s="8">
        <f>'C завтраками| Bed and breakfast'!AZ19*0.9</f>
        <v>27270</v>
      </c>
      <c r="BA19" s="8">
        <f>'C завтраками| Bed and breakfast'!BA19*0.9</f>
        <v>26640</v>
      </c>
      <c r="BB19" s="8">
        <f>'C завтраками| Bed and breakfast'!BB19*0.9</f>
        <v>27270</v>
      </c>
      <c r="BC19" s="8">
        <f>'C завтраками| Bed and breakfast'!BC19*0.9</f>
        <v>26640</v>
      </c>
      <c r="BD19" s="8">
        <f>'C завтраками| Bed and breakfast'!BD19*0.9</f>
        <v>26010</v>
      </c>
      <c r="BE19" s="8">
        <f>'C завтраками| Bed and breakfast'!BE19*0.9</f>
        <v>26640</v>
      </c>
      <c r="BF19" s="8">
        <f>'C завтраками| Bed and breakfast'!BF19*0.9</f>
        <v>26010</v>
      </c>
      <c r="BG19" s="8">
        <f>'C завтраками| Bed and breakfast'!BG19*0.9</f>
        <v>26640</v>
      </c>
      <c r="BH19" s="8">
        <f>'C завтраками| Bed and breakfast'!BH19*0.9</f>
        <v>26010</v>
      </c>
      <c r="BI19" s="8">
        <f>'C завтраками| Bed and breakfast'!BI19*0.9</f>
        <v>26640</v>
      </c>
      <c r="BJ19" s="8">
        <f>'C завтраками| Bed and breakfast'!BJ19*0.9</f>
        <v>26010</v>
      </c>
      <c r="BK19" s="8">
        <f>'C завтраками| Bed and breakfast'!BK19*0.9</f>
        <v>26640</v>
      </c>
      <c r="BL19" s="8">
        <f>'C завтраками| Bed and breakfast'!BL19*0.9</f>
        <v>26010</v>
      </c>
      <c r="BM19" s="8">
        <f>'C завтраками| Bed and breakfast'!BM19*0.9</f>
        <v>31140</v>
      </c>
      <c r="BN19" s="8">
        <f>'C завтраками| Bed and breakfast'!BN19*0.9</f>
        <v>31950</v>
      </c>
      <c r="BO19" s="8">
        <f>'C завтраками| Bed and breakfast'!BO19*0.9</f>
        <v>31140</v>
      </c>
      <c r="BP19" s="8">
        <f>'C завтраками| Bed and breakfast'!BP19*0.9</f>
        <v>32400</v>
      </c>
      <c r="BQ19" s="8">
        <f>'C завтраками| Bed and breakfast'!BQ19*0.9</f>
        <v>33840</v>
      </c>
      <c r="BR19" s="8">
        <f>'C завтраками| Bed and breakfast'!BR19*0.9</f>
        <v>32400</v>
      </c>
    </row>
    <row r="20" spans="1:70" s="53" customFormat="1" x14ac:dyDescent="0.2">
      <c r="A20" s="88">
        <f>A8</f>
        <v>2</v>
      </c>
      <c r="B20" s="8">
        <f>'C завтраками| Bed and breakfast'!B20*0.9</f>
        <v>42480</v>
      </c>
      <c r="C20" s="8">
        <f>'C завтраками| Bed and breakfast'!C20*0.9</f>
        <v>39240</v>
      </c>
      <c r="D20" s="8">
        <f>'C завтраками| Bed and breakfast'!D20*0.9</f>
        <v>38340</v>
      </c>
      <c r="E20" s="8">
        <f>'C завтраками| Bed and breakfast'!E20*0.9</f>
        <v>38340</v>
      </c>
      <c r="F20" s="8">
        <f>'C завтраками| Bed and breakfast'!F20*0.9</f>
        <v>42480</v>
      </c>
      <c r="G20" s="8">
        <f>'C завтраками| Bed and breakfast'!G20*0.9</f>
        <v>42480</v>
      </c>
      <c r="H20" s="8">
        <f>'C завтраками| Bed and breakfast'!H20*0.9</f>
        <v>40770</v>
      </c>
      <c r="I20" s="8">
        <f>'C завтраками| Bed and breakfast'!I20*0.9</f>
        <v>42480</v>
      </c>
      <c r="J20" s="8">
        <f>'C завтраками| Bed and breakfast'!J20*0.9</f>
        <v>40770</v>
      </c>
      <c r="K20" s="8">
        <f>'C завтраками| Bed and breakfast'!K20*0.9</f>
        <v>40770</v>
      </c>
      <c r="L20" s="8">
        <f>'C завтраками| Bed and breakfast'!L20*0.9</f>
        <v>39240</v>
      </c>
      <c r="M20" s="8">
        <f>'C завтраками| Bed and breakfast'!M20*0.9</f>
        <v>40770</v>
      </c>
      <c r="N20" s="8">
        <f>'C завтраками| Bed and breakfast'!N20*0.9</f>
        <v>40770</v>
      </c>
      <c r="O20" s="8">
        <f>'C завтраками| Bed and breakfast'!O20*0.9</f>
        <v>39240</v>
      </c>
      <c r="P20" s="8">
        <f>'C завтраками| Bed and breakfast'!P20*0.9</f>
        <v>39240</v>
      </c>
      <c r="Q20" s="8">
        <f>'C завтраками| Bed and breakfast'!Q20*0.9</f>
        <v>38340</v>
      </c>
      <c r="R20" s="8">
        <f>'C завтраками| Bed and breakfast'!R20*0.9</f>
        <v>39240</v>
      </c>
      <c r="S20" s="8">
        <f>'C завтраками| Bed and breakfast'!S20*0.9</f>
        <v>44010</v>
      </c>
      <c r="T20" s="8">
        <f>'C завтраками| Bed and breakfast'!T20*0.9</f>
        <v>44010</v>
      </c>
      <c r="U20" s="8">
        <f>'C завтраками| Bed and breakfast'!U20*0.9</f>
        <v>39240</v>
      </c>
      <c r="V20" s="8">
        <f>'C завтраками| Bed and breakfast'!V20*0.9</f>
        <v>38340</v>
      </c>
      <c r="W20" s="8">
        <f>'C завтраками| Bed and breakfast'!W20*0.9</f>
        <v>40770</v>
      </c>
      <c r="X20" s="8">
        <f>'C завтраками| Bed and breakfast'!X20*0.9</f>
        <v>39240</v>
      </c>
      <c r="Y20" s="8">
        <f>'C завтраками| Bed and breakfast'!Y20*0.9</f>
        <v>40770</v>
      </c>
      <c r="Z20" s="8">
        <f>'C завтраками| Bed and breakfast'!Z20*0.9</f>
        <v>39240</v>
      </c>
      <c r="AA20" s="8">
        <f>'C завтраками| Bed and breakfast'!AA20*0.9</f>
        <v>42480</v>
      </c>
      <c r="AB20" s="8">
        <f>'C завтраками| Bed and breakfast'!AB20*0.9</f>
        <v>42480</v>
      </c>
      <c r="AC20" s="8">
        <f>'C завтраками| Bed and breakfast'!AC20*0.9</f>
        <v>44010</v>
      </c>
      <c r="AD20" s="8">
        <f>'C завтраками| Bed and breakfast'!AD20*0.9</f>
        <v>40770</v>
      </c>
      <c r="AE20" s="8">
        <f>'C завтраками| Bed and breakfast'!AE20*0.9</f>
        <v>40770</v>
      </c>
      <c r="AF20" s="8">
        <f>'C завтраками| Bed and breakfast'!AF20*0.9</f>
        <v>40770</v>
      </c>
      <c r="AG20" s="8">
        <f>'C завтраками| Bed and breakfast'!AG20*0.9</f>
        <v>39240</v>
      </c>
      <c r="AH20" s="8">
        <f>'C завтраками| Bed and breakfast'!AH20*0.9</f>
        <v>38340</v>
      </c>
      <c r="AI20" s="8">
        <f>'C завтраками| Bed and breakfast'!AI20*0.9</f>
        <v>37260</v>
      </c>
      <c r="AJ20" s="8">
        <f>'C завтраками| Bed and breakfast'!AJ20*0.9</f>
        <v>37260</v>
      </c>
      <c r="AK20" s="8">
        <f>'C завтраками| Bed and breakfast'!AK20*0.9</f>
        <v>36180</v>
      </c>
      <c r="AL20" s="8">
        <f>'C завтраками| Bed and breakfast'!AL20*0.9</f>
        <v>35100</v>
      </c>
      <c r="AM20" s="8">
        <f>'C завтраками| Bed and breakfast'!AM20*0.9</f>
        <v>36180</v>
      </c>
      <c r="AN20" s="8">
        <f>'C завтраками| Bed and breakfast'!AN20*0.9</f>
        <v>36180</v>
      </c>
      <c r="AO20" s="8">
        <f>'C завтраками| Bed and breakfast'!AO20*0.9</f>
        <v>35100</v>
      </c>
      <c r="AP20" s="8">
        <f>'C завтраками| Bed and breakfast'!AP20*0.9</f>
        <v>38340</v>
      </c>
      <c r="AQ20" s="8">
        <f>'C завтраками| Bed and breakfast'!AQ20*0.9</f>
        <v>38340</v>
      </c>
      <c r="AR20" s="8">
        <f>'C завтраками| Bed and breakfast'!AR20*0.9</f>
        <v>37260</v>
      </c>
      <c r="AS20" s="8">
        <f>'C завтраками| Bed and breakfast'!AS20*0.9</f>
        <v>35100</v>
      </c>
      <c r="AT20" s="8">
        <f>'C завтраками| Bed and breakfast'!AT20*0.9</f>
        <v>28800</v>
      </c>
      <c r="AU20" s="8">
        <f>'C завтраками| Bed and breakfast'!AU20*0.9</f>
        <v>29880</v>
      </c>
      <c r="AV20" s="8">
        <f>'C завтраками| Bed and breakfast'!AV20*0.9</f>
        <v>28800</v>
      </c>
      <c r="AW20" s="8">
        <f>'C завтраками| Bed and breakfast'!AW20*0.9</f>
        <v>28800</v>
      </c>
      <c r="AX20" s="8">
        <f>'C завтраками| Bed and breakfast'!AX20*0.9</f>
        <v>28800</v>
      </c>
      <c r="AY20" s="8">
        <f>'C завтраками| Bed and breakfast'!AY20*0.9</f>
        <v>28170</v>
      </c>
      <c r="AZ20" s="8">
        <f>'C завтраками| Bed and breakfast'!AZ20*0.9</f>
        <v>28800</v>
      </c>
      <c r="BA20" s="8">
        <f>'C завтраками| Bed and breakfast'!BA20*0.9</f>
        <v>28170</v>
      </c>
      <c r="BB20" s="8">
        <f>'C завтраками| Bed and breakfast'!BB20*0.9</f>
        <v>28800</v>
      </c>
      <c r="BC20" s="8">
        <f>'C завтраками| Bed and breakfast'!BC20*0.9</f>
        <v>28170</v>
      </c>
      <c r="BD20" s="8">
        <f>'C завтраками| Bed and breakfast'!BD20*0.9</f>
        <v>27540</v>
      </c>
      <c r="BE20" s="8">
        <f>'C завтраками| Bed and breakfast'!BE20*0.9</f>
        <v>28170</v>
      </c>
      <c r="BF20" s="8">
        <f>'C завтраками| Bed and breakfast'!BF20*0.9</f>
        <v>27540</v>
      </c>
      <c r="BG20" s="8">
        <f>'C завтраками| Bed and breakfast'!BG20*0.9</f>
        <v>28170</v>
      </c>
      <c r="BH20" s="8">
        <f>'C завтраками| Bed and breakfast'!BH20*0.9</f>
        <v>27540</v>
      </c>
      <c r="BI20" s="8">
        <f>'C завтраками| Bed and breakfast'!BI20*0.9</f>
        <v>28170</v>
      </c>
      <c r="BJ20" s="8">
        <f>'C завтраками| Bed and breakfast'!BJ20*0.9</f>
        <v>27540</v>
      </c>
      <c r="BK20" s="8">
        <f>'C завтраками| Bed and breakfast'!BK20*0.9</f>
        <v>28170</v>
      </c>
      <c r="BL20" s="8">
        <f>'C завтраками| Bed and breakfast'!BL20*0.9</f>
        <v>27540</v>
      </c>
      <c r="BM20" s="8">
        <f>'C завтраками| Bed and breakfast'!BM20*0.9</f>
        <v>32670</v>
      </c>
      <c r="BN20" s="8">
        <f>'C завтраками| Bed and breakfast'!BN20*0.9</f>
        <v>33480</v>
      </c>
      <c r="BO20" s="8">
        <f>'C завтраками| Bed and breakfast'!BO20*0.9</f>
        <v>32670</v>
      </c>
      <c r="BP20" s="8">
        <f>'C завтраками| Bed and breakfast'!BP20*0.9</f>
        <v>33930</v>
      </c>
      <c r="BQ20" s="8">
        <f>'C завтраками| Bed and breakfast'!BQ20*0.9</f>
        <v>35370</v>
      </c>
      <c r="BR20" s="8">
        <f>'C завтраками| Bed and breakfast'!BR20*0.9</f>
        <v>33930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breakfast'!B22*0.9</f>
        <v>60480</v>
      </c>
      <c r="C22" s="8">
        <f>'C завтраками| Bed and breakfast'!C22*0.9</f>
        <v>57240</v>
      </c>
      <c r="D22" s="8">
        <f>'C завтраками| Bed and breakfast'!D22*0.9</f>
        <v>56340</v>
      </c>
      <c r="E22" s="8">
        <f>'C завтраками| Bed and breakfast'!E22*0.9</f>
        <v>56340</v>
      </c>
      <c r="F22" s="8">
        <f>'C завтраками| Bed and breakfast'!F22*0.9</f>
        <v>60480</v>
      </c>
      <c r="G22" s="8">
        <f>'C завтраками| Bed and breakfast'!G22*0.9</f>
        <v>60480</v>
      </c>
      <c r="H22" s="8">
        <f>'C завтраками| Bed and breakfast'!H22*0.9</f>
        <v>58770</v>
      </c>
      <c r="I22" s="8">
        <f>'C завтраками| Bed and breakfast'!I22*0.9</f>
        <v>60480</v>
      </c>
      <c r="J22" s="8">
        <f>'C завтраками| Bed and breakfast'!J22*0.9</f>
        <v>58770</v>
      </c>
      <c r="K22" s="8">
        <f>'C завтраками| Bed and breakfast'!K22*0.9</f>
        <v>58770</v>
      </c>
      <c r="L22" s="8">
        <f>'C завтраками| Bed and breakfast'!L22*0.9</f>
        <v>57240</v>
      </c>
      <c r="M22" s="8">
        <f>'C завтраками| Bed and breakfast'!M22*0.9</f>
        <v>58770</v>
      </c>
      <c r="N22" s="8">
        <f>'C завтраками| Bed and breakfast'!N22*0.9</f>
        <v>58770</v>
      </c>
      <c r="O22" s="8">
        <f>'C завтраками| Bed and breakfast'!O22*0.9</f>
        <v>57240</v>
      </c>
      <c r="P22" s="8">
        <f>'C завтраками| Bed and breakfast'!P22*0.9</f>
        <v>57240</v>
      </c>
      <c r="Q22" s="8">
        <f>'C завтраками| Bed and breakfast'!Q22*0.9</f>
        <v>56340</v>
      </c>
      <c r="R22" s="8">
        <f>'C завтраками| Bed and breakfast'!R22*0.9</f>
        <v>57240</v>
      </c>
      <c r="S22" s="8">
        <f>'C завтраками| Bed and breakfast'!S22*0.9</f>
        <v>62010</v>
      </c>
      <c r="T22" s="8">
        <f>'C завтраками| Bed and breakfast'!T22*0.9</f>
        <v>62010</v>
      </c>
      <c r="U22" s="8">
        <f>'C завтраками| Bed and breakfast'!U22*0.9</f>
        <v>57240</v>
      </c>
      <c r="V22" s="8">
        <f>'C завтраками| Bed and breakfast'!V22*0.9</f>
        <v>56340</v>
      </c>
      <c r="W22" s="8">
        <f>'C завтраками| Bed and breakfast'!W22*0.9</f>
        <v>58770</v>
      </c>
      <c r="X22" s="8">
        <f>'C завтраками| Bed and breakfast'!X22*0.9</f>
        <v>57240</v>
      </c>
      <c r="Y22" s="8">
        <f>'C завтраками| Bed and breakfast'!Y22*0.9</f>
        <v>58770</v>
      </c>
      <c r="Z22" s="8">
        <f>'C завтраками| Bed and breakfast'!Z22*0.9</f>
        <v>57240</v>
      </c>
      <c r="AA22" s="8">
        <f>'C завтраками| Bed and breakfast'!AA22*0.9</f>
        <v>60480</v>
      </c>
      <c r="AB22" s="8">
        <f>'C завтраками| Bed and breakfast'!AB22*0.9</f>
        <v>60480</v>
      </c>
      <c r="AC22" s="8">
        <f>'C завтраками| Bed and breakfast'!AC22*0.9</f>
        <v>62010</v>
      </c>
      <c r="AD22" s="8">
        <f>'C завтраками| Bed and breakfast'!AD22*0.9</f>
        <v>58770</v>
      </c>
      <c r="AE22" s="8">
        <f>'C завтраками| Bed and breakfast'!AE22*0.9</f>
        <v>58770</v>
      </c>
      <c r="AF22" s="8">
        <f>'C завтраками| Bed and breakfast'!AF22*0.9</f>
        <v>58770</v>
      </c>
      <c r="AG22" s="8">
        <f>'C завтраками| Bed and breakfast'!AG22*0.9</f>
        <v>57240</v>
      </c>
      <c r="AH22" s="8">
        <f>'C завтраками| Bed and breakfast'!AH22*0.9</f>
        <v>56340</v>
      </c>
      <c r="AI22" s="8">
        <f>'C завтраками| Bed and breakfast'!AI22*0.9</f>
        <v>55260</v>
      </c>
      <c r="AJ22" s="8">
        <f>'C завтраками| Bed and breakfast'!AJ22*0.9</f>
        <v>55260</v>
      </c>
      <c r="AK22" s="8">
        <f>'C завтраками| Bed and breakfast'!AK22*0.9</f>
        <v>54180</v>
      </c>
      <c r="AL22" s="8">
        <f>'C завтраками| Bed and breakfast'!AL22*0.9</f>
        <v>53100</v>
      </c>
      <c r="AM22" s="8">
        <f>'C завтраками| Bed and breakfast'!AM22*0.9</f>
        <v>54180</v>
      </c>
      <c r="AN22" s="8">
        <f>'C завтраками| Bed and breakfast'!AN22*0.9</f>
        <v>54180</v>
      </c>
      <c r="AO22" s="8">
        <f>'C завтраками| Bed and breakfast'!AO22*0.9</f>
        <v>53100</v>
      </c>
      <c r="AP22" s="8">
        <f>'C завтраками| Bed and breakfast'!AP22*0.9</f>
        <v>56340</v>
      </c>
      <c r="AQ22" s="8">
        <f>'C завтраками| Bed and breakfast'!AQ22*0.9</f>
        <v>56340</v>
      </c>
      <c r="AR22" s="8">
        <f>'C завтраками| Bed and breakfast'!AR22*0.9</f>
        <v>55260</v>
      </c>
      <c r="AS22" s="8">
        <f>'C завтраками| Bed and breakfast'!AS22*0.9</f>
        <v>53100</v>
      </c>
      <c r="AT22" s="8">
        <f>'C завтраками| Bed and breakfast'!AT22*0.9</f>
        <v>51300</v>
      </c>
      <c r="AU22" s="8">
        <f>'C завтраками| Bed and breakfast'!AU22*0.9</f>
        <v>52380</v>
      </c>
      <c r="AV22" s="8">
        <f>'C завтраками| Bed and breakfast'!AV22*0.9</f>
        <v>51300</v>
      </c>
      <c r="AW22" s="8">
        <f>'C завтраками| Bed and breakfast'!AW22*0.9</f>
        <v>51300</v>
      </c>
      <c r="AX22" s="8">
        <f>'C завтраками| Bed and breakfast'!AX22*0.9</f>
        <v>51300</v>
      </c>
      <c r="AY22" s="8">
        <f>'C завтраками| Bed and breakfast'!AY22*0.9</f>
        <v>50670</v>
      </c>
      <c r="AZ22" s="8">
        <f>'C завтраками| Bed and breakfast'!AZ22*0.9</f>
        <v>51300</v>
      </c>
      <c r="BA22" s="8">
        <f>'C завтраками| Bed and breakfast'!BA22*0.9</f>
        <v>50670</v>
      </c>
      <c r="BB22" s="8">
        <f>'C завтраками| Bed and breakfast'!BB22*0.9</f>
        <v>51300</v>
      </c>
      <c r="BC22" s="8">
        <f>'C завтраками| Bed and breakfast'!BC22*0.9</f>
        <v>50670</v>
      </c>
      <c r="BD22" s="8">
        <f>'C завтраками| Bed and breakfast'!BD22*0.9</f>
        <v>50040</v>
      </c>
      <c r="BE22" s="8">
        <f>'C завтраками| Bed and breakfast'!BE22*0.9</f>
        <v>50670</v>
      </c>
      <c r="BF22" s="8">
        <f>'C завтраками| Bed and breakfast'!BF22*0.9</f>
        <v>50040</v>
      </c>
      <c r="BG22" s="8">
        <f>'C завтраками| Bed and breakfast'!BG22*0.9</f>
        <v>50670</v>
      </c>
      <c r="BH22" s="8">
        <f>'C завтраками| Bed and breakfast'!BH22*0.9</f>
        <v>50040</v>
      </c>
      <c r="BI22" s="8">
        <f>'C завтраками| Bed and breakfast'!BI22*0.9</f>
        <v>50670</v>
      </c>
      <c r="BJ22" s="8">
        <f>'C завтраками| Bed and breakfast'!BJ22*0.9</f>
        <v>50040</v>
      </c>
      <c r="BK22" s="8">
        <f>'C завтраками| Bed and breakfast'!BK22*0.9</f>
        <v>50670</v>
      </c>
      <c r="BL22" s="8">
        <f>'C завтраками| Bed and breakfast'!BL22*0.9</f>
        <v>50040</v>
      </c>
      <c r="BM22" s="8">
        <f>'C завтраками| Bed and breakfast'!BM22*0.9</f>
        <v>59670</v>
      </c>
      <c r="BN22" s="8">
        <f>'C завтраками| Bed and breakfast'!BN22*0.9</f>
        <v>60480</v>
      </c>
      <c r="BO22" s="8">
        <f>'C завтраками| Bed and breakfast'!BO22*0.9</f>
        <v>59670</v>
      </c>
      <c r="BP22" s="8">
        <f>'C завтраками| Bed and breakfast'!BP22*0.9</f>
        <v>60930</v>
      </c>
      <c r="BQ22" s="8">
        <f>'C завтраками| Bed and breakfast'!BQ22*0.9</f>
        <v>62370</v>
      </c>
      <c r="BR22" s="8">
        <f>'C завтраками| Bed and breakfast'!BR22*0.9</f>
        <v>60930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 customHeight="1" x14ac:dyDescent="0.2">
      <c r="A24" s="111"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20.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200">
        <f t="shared" ref="B27" si="6">ROUNDUP(B7*0.87,)</f>
        <v>16052</v>
      </c>
      <c r="C27" s="200">
        <f t="shared" ref="C27:BN27" si="7">ROUNDUP(C7*0.87,)</f>
        <v>13233</v>
      </c>
      <c r="D27" s="200">
        <f t="shared" si="7"/>
        <v>12450</v>
      </c>
      <c r="E27" s="200">
        <f t="shared" si="7"/>
        <v>12450</v>
      </c>
      <c r="F27" s="200">
        <f t="shared" si="7"/>
        <v>16052</v>
      </c>
      <c r="G27" s="200">
        <f t="shared" si="7"/>
        <v>16052</v>
      </c>
      <c r="H27" s="200">
        <f t="shared" si="7"/>
        <v>14564</v>
      </c>
      <c r="I27" s="200">
        <f t="shared" si="7"/>
        <v>16052</v>
      </c>
      <c r="J27" s="200">
        <f t="shared" si="7"/>
        <v>14564</v>
      </c>
      <c r="K27" s="200">
        <f t="shared" si="7"/>
        <v>14564</v>
      </c>
      <c r="L27" s="200">
        <f t="shared" si="7"/>
        <v>13233</v>
      </c>
      <c r="M27" s="200">
        <f t="shared" si="7"/>
        <v>14564</v>
      </c>
      <c r="N27" s="200">
        <f t="shared" si="7"/>
        <v>14564</v>
      </c>
      <c r="O27" s="200">
        <f t="shared" si="7"/>
        <v>13233</v>
      </c>
      <c r="P27" s="200">
        <f t="shared" si="7"/>
        <v>13233</v>
      </c>
      <c r="Q27" s="200">
        <f t="shared" si="7"/>
        <v>12450</v>
      </c>
      <c r="R27" s="200">
        <f t="shared" si="7"/>
        <v>13233</v>
      </c>
      <c r="S27" s="200">
        <f t="shared" si="7"/>
        <v>17383</v>
      </c>
      <c r="T27" s="200">
        <f t="shared" si="7"/>
        <v>17383</v>
      </c>
      <c r="U27" s="200">
        <f t="shared" si="7"/>
        <v>13233</v>
      </c>
      <c r="V27" s="200">
        <f t="shared" si="7"/>
        <v>12450</v>
      </c>
      <c r="W27" s="200">
        <f t="shared" si="7"/>
        <v>14564</v>
      </c>
      <c r="X27" s="200">
        <f t="shared" si="7"/>
        <v>13233</v>
      </c>
      <c r="Y27" s="200">
        <f t="shared" si="7"/>
        <v>14564</v>
      </c>
      <c r="Z27" s="200">
        <f t="shared" si="7"/>
        <v>13233</v>
      </c>
      <c r="AA27" s="200">
        <f t="shared" si="7"/>
        <v>16052</v>
      </c>
      <c r="AB27" s="200">
        <f t="shared" si="7"/>
        <v>16052</v>
      </c>
      <c r="AC27" s="200">
        <f t="shared" si="7"/>
        <v>17383</v>
      </c>
      <c r="AD27" s="200">
        <f t="shared" si="7"/>
        <v>14564</v>
      </c>
      <c r="AE27" s="200">
        <f t="shared" si="7"/>
        <v>14564</v>
      </c>
      <c r="AF27" s="200">
        <f t="shared" si="7"/>
        <v>14564</v>
      </c>
      <c r="AG27" s="200">
        <f t="shared" si="7"/>
        <v>13233</v>
      </c>
      <c r="AH27" s="200">
        <f t="shared" si="7"/>
        <v>12450</v>
      </c>
      <c r="AI27" s="200">
        <f t="shared" si="7"/>
        <v>11511</v>
      </c>
      <c r="AJ27" s="200">
        <f t="shared" si="7"/>
        <v>11511</v>
      </c>
      <c r="AK27" s="200">
        <f t="shared" si="7"/>
        <v>10571</v>
      </c>
      <c r="AL27" s="200">
        <f t="shared" si="7"/>
        <v>9631</v>
      </c>
      <c r="AM27" s="200">
        <f t="shared" si="7"/>
        <v>10571</v>
      </c>
      <c r="AN27" s="200">
        <f t="shared" si="7"/>
        <v>10571</v>
      </c>
      <c r="AO27" s="200">
        <f t="shared" si="7"/>
        <v>9631</v>
      </c>
      <c r="AP27" s="200">
        <f t="shared" si="7"/>
        <v>12450</v>
      </c>
      <c r="AQ27" s="200">
        <f t="shared" si="7"/>
        <v>12450</v>
      </c>
      <c r="AR27" s="200">
        <f t="shared" si="7"/>
        <v>11511</v>
      </c>
      <c r="AS27" s="200">
        <f t="shared" si="7"/>
        <v>9631</v>
      </c>
      <c r="AT27" s="200">
        <f t="shared" si="7"/>
        <v>8065</v>
      </c>
      <c r="AU27" s="200">
        <f t="shared" si="7"/>
        <v>9005</v>
      </c>
      <c r="AV27" s="200">
        <f t="shared" si="7"/>
        <v>8065</v>
      </c>
      <c r="AW27" s="200">
        <f t="shared" si="7"/>
        <v>8065</v>
      </c>
      <c r="AX27" s="200">
        <f t="shared" si="7"/>
        <v>8065</v>
      </c>
      <c r="AY27" s="200">
        <f t="shared" si="7"/>
        <v>7517</v>
      </c>
      <c r="AZ27" s="200">
        <f t="shared" si="7"/>
        <v>8065</v>
      </c>
      <c r="BA27" s="200">
        <f t="shared" si="7"/>
        <v>7517</v>
      </c>
      <c r="BB27" s="200">
        <f t="shared" si="7"/>
        <v>8065</v>
      </c>
      <c r="BC27" s="200">
        <f t="shared" si="7"/>
        <v>7517</v>
      </c>
      <c r="BD27" s="200">
        <f t="shared" si="7"/>
        <v>6969</v>
      </c>
      <c r="BE27" s="200">
        <f t="shared" si="7"/>
        <v>7517</v>
      </c>
      <c r="BF27" s="200">
        <f t="shared" si="7"/>
        <v>6969</v>
      </c>
      <c r="BG27" s="200">
        <f t="shared" si="7"/>
        <v>7517</v>
      </c>
      <c r="BH27" s="200">
        <f t="shared" si="7"/>
        <v>6969</v>
      </c>
      <c r="BI27" s="200">
        <f t="shared" si="7"/>
        <v>7517</v>
      </c>
      <c r="BJ27" s="200">
        <f t="shared" si="7"/>
        <v>6969</v>
      </c>
      <c r="BK27" s="200">
        <f t="shared" si="7"/>
        <v>7517</v>
      </c>
      <c r="BL27" s="200">
        <f t="shared" si="7"/>
        <v>6969</v>
      </c>
      <c r="BM27" s="200">
        <f t="shared" si="7"/>
        <v>7517</v>
      </c>
      <c r="BN27" s="200">
        <f t="shared" si="7"/>
        <v>8222</v>
      </c>
      <c r="BO27" s="200">
        <f t="shared" ref="BO27:BR27" si="8">ROUNDUP(BO7*0.87,)</f>
        <v>7517</v>
      </c>
      <c r="BP27" s="200">
        <f t="shared" si="8"/>
        <v>8613</v>
      </c>
      <c r="BQ27" s="200">
        <f t="shared" si="8"/>
        <v>9866</v>
      </c>
      <c r="BR27" s="200">
        <f t="shared" si="8"/>
        <v>8613</v>
      </c>
    </row>
    <row r="28" spans="1:70" s="50" customFormat="1" x14ac:dyDescent="0.2">
      <c r="A28" s="88">
        <v>2</v>
      </c>
      <c r="B28" s="200">
        <f t="shared" ref="B28" si="9">ROUNDUP(B8*0.87,)</f>
        <v>17383</v>
      </c>
      <c r="C28" s="200">
        <f t="shared" ref="C28:BN28" si="10">ROUNDUP(C8*0.87,)</f>
        <v>14564</v>
      </c>
      <c r="D28" s="200">
        <f t="shared" si="10"/>
        <v>13781</v>
      </c>
      <c r="E28" s="200">
        <f t="shared" si="10"/>
        <v>13781</v>
      </c>
      <c r="F28" s="200">
        <f t="shared" si="10"/>
        <v>17383</v>
      </c>
      <c r="G28" s="200">
        <f t="shared" si="10"/>
        <v>17383</v>
      </c>
      <c r="H28" s="200">
        <f t="shared" si="10"/>
        <v>15895</v>
      </c>
      <c r="I28" s="200">
        <f t="shared" si="10"/>
        <v>17383</v>
      </c>
      <c r="J28" s="200">
        <f t="shared" si="10"/>
        <v>15895</v>
      </c>
      <c r="K28" s="200">
        <f t="shared" si="10"/>
        <v>15895</v>
      </c>
      <c r="L28" s="200">
        <f t="shared" si="10"/>
        <v>14564</v>
      </c>
      <c r="M28" s="200">
        <f t="shared" si="10"/>
        <v>15895</v>
      </c>
      <c r="N28" s="200">
        <f t="shared" si="10"/>
        <v>15895</v>
      </c>
      <c r="O28" s="200">
        <f t="shared" si="10"/>
        <v>14564</v>
      </c>
      <c r="P28" s="200">
        <f t="shared" si="10"/>
        <v>14564</v>
      </c>
      <c r="Q28" s="200">
        <f t="shared" si="10"/>
        <v>13781</v>
      </c>
      <c r="R28" s="200">
        <f t="shared" si="10"/>
        <v>14564</v>
      </c>
      <c r="S28" s="200">
        <f t="shared" si="10"/>
        <v>18714</v>
      </c>
      <c r="T28" s="200">
        <f t="shared" si="10"/>
        <v>18714</v>
      </c>
      <c r="U28" s="200">
        <f t="shared" si="10"/>
        <v>14564</v>
      </c>
      <c r="V28" s="200">
        <f t="shared" si="10"/>
        <v>13781</v>
      </c>
      <c r="W28" s="200">
        <f t="shared" si="10"/>
        <v>15895</v>
      </c>
      <c r="X28" s="200">
        <f t="shared" si="10"/>
        <v>14564</v>
      </c>
      <c r="Y28" s="200">
        <f t="shared" si="10"/>
        <v>15895</v>
      </c>
      <c r="Z28" s="200">
        <f t="shared" si="10"/>
        <v>14564</v>
      </c>
      <c r="AA28" s="200">
        <f t="shared" si="10"/>
        <v>17383</v>
      </c>
      <c r="AB28" s="200">
        <f t="shared" si="10"/>
        <v>17383</v>
      </c>
      <c r="AC28" s="200">
        <f t="shared" si="10"/>
        <v>18714</v>
      </c>
      <c r="AD28" s="200">
        <f t="shared" si="10"/>
        <v>15895</v>
      </c>
      <c r="AE28" s="200">
        <f t="shared" si="10"/>
        <v>15895</v>
      </c>
      <c r="AF28" s="200">
        <f t="shared" si="10"/>
        <v>15895</v>
      </c>
      <c r="AG28" s="200">
        <f t="shared" si="10"/>
        <v>14564</v>
      </c>
      <c r="AH28" s="200">
        <f t="shared" si="10"/>
        <v>13781</v>
      </c>
      <c r="AI28" s="200">
        <f t="shared" si="10"/>
        <v>12842</v>
      </c>
      <c r="AJ28" s="200">
        <f t="shared" si="10"/>
        <v>12842</v>
      </c>
      <c r="AK28" s="200">
        <f t="shared" si="10"/>
        <v>11902</v>
      </c>
      <c r="AL28" s="200">
        <f t="shared" si="10"/>
        <v>10962</v>
      </c>
      <c r="AM28" s="200">
        <f t="shared" si="10"/>
        <v>11902</v>
      </c>
      <c r="AN28" s="200">
        <f t="shared" si="10"/>
        <v>11902</v>
      </c>
      <c r="AO28" s="200">
        <f t="shared" si="10"/>
        <v>10962</v>
      </c>
      <c r="AP28" s="200">
        <f t="shared" si="10"/>
        <v>13781</v>
      </c>
      <c r="AQ28" s="200">
        <f t="shared" si="10"/>
        <v>13781</v>
      </c>
      <c r="AR28" s="200">
        <f t="shared" si="10"/>
        <v>12842</v>
      </c>
      <c r="AS28" s="200">
        <f t="shared" si="10"/>
        <v>10962</v>
      </c>
      <c r="AT28" s="200">
        <f t="shared" si="10"/>
        <v>9396</v>
      </c>
      <c r="AU28" s="200">
        <f t="shared" si="10"/>
        <v>10336</v>
      </c>
      <c r="AV28" s="200">
        <f t="shared" si="10"/>
        <v>9396</v>
      </c>
      <c r="AW28" s="200">
        <f t="shared" si="10"/>
        <v>9396</v>
      </c>
      <c r="AX28" s="200">
        <f t="shared" si="10"/>
        <v>9396</v>
      </c>
      <c r="AY28" s="200">
        <f t="shared" si="10"/>
        <v>8848</v>
      </c>
      <c r="AZ28" s="200">
        <f t="shared" si="10"/>
        <v>9396</v>
      </c>
      <c r="BA28" s="200">
        <f t="shared" si="10"/>
        <v>8848</v>
      </c>
      <c r="BB28" s="200">
        <f t="shared" si="10"/>
        <v>9396</v>
      </c>
      <c r="BC28" s="200">
        <f t="shared" si="10"/>
        <v>8848</v>
      </c>
      <c r="BD28" s="200">
        <f t="shared" si="10"/>
        <v>8300</v>
      </c>
      <c r="BE28" s="200">
        <f t="shared" si="10"/>
        <v>8848</v>
      </c>
      <c r="BF28" s="200">
        <f t="shared" si="10"/>
        <v>8300</v>
      </c>
      <c r="BG28" s="200">
        <f t="shared" si="10"/>
        <v>8848</v>
      </c>
      <c r="BH28" s="200">
        <f t="shared" si="10"/>
        <v>8300</v>
      </c>
      <c r="BI28" s="200">
        <f t="shared" si="10"/>
        <v>8848</v>
      </c>
      <c r="BJ28" s="200">
        <f t="shared" si="10"/>
        <v>8300</v>
      </c>
      <c r="BK28" s="200">
        <f t="shared" si="10"/>
        <v>8848</v>
      </c>
      <c r="BL28" s="200">
        <f t="shared" si="10"/>
        <v>8300</v>
      </c>
      <c r="BM28" s="200">
        <f t="shared" si="10"/>
        <v>8848</v>
      </c>
      <c r="BN28" s="200">
        <f t="shared" si="10"/>
        <v>9553</v>
      </c>
      <c r="BO28" s="200">
        <f t="shared" ref="BO28:BR28" si="11">ROUNDUP(BO8*0.87,)</f>
        <v>8848</v>
      </c>
      <c r="BP28" s="200">
        <f t="shared" si="11"/>
        <v>9945</v>
      </c>
      <c r="BQ28" s="200">
        <f t="shared" si="11"/>
        <v>11197</v>
      </c>
      <c r="BR28" s="200">
        <f t="shared" si="11"/>
        <v>9945</v>
      </c>
    </row>
    <row r="29" spans="1:70"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row>
    <row r="30" spans="1:70" s="50" customFormat="1" x14ac:dyDescent="0.2">
      <c r="A30" s="180">
        <v>1</v>
      </c>
      <c r="B30" s="200">
        <f t="shared" ref="B30" si="12">ROUNDUP(B10*0.87,)</f>
        <v>17618</v>
      </c>
      <c r="C30" s="200">
        <f t="shared" ref="C30:BN30" si="13">ROUNDUP(C10*0.87,)</f>
        <v>14799</v>
      </c>
      <c r="D30" s="200">
        <f t="shared" si="13"/>
        <v>14016</v>
      </c>
      <c r="E30" s="200">
        <f t="shared" si="13"/>
        <v>14016</v>
      </c>
      <c r="F30" s="200">
        <f t="shared" si="13"/>
        <v>17618</v>
      </c>
      <c r="G30" s="200">
        <f t="shared" si="13"/>
        <v>17618</v>
      </c>
      <c r="H30" s="200">
        <f t="shared" si="13"/>
        <v>16130</v>
      </c>
      <c r="I30" s="200">
        <f t="shared" si="13"/>
        <v>17618</v>
      </c>
      <c r="J30" s="200">
        <f t="shared" si="13"/>
        <v>16130</v>
      </c>
      <c r="K30" s="200">
        <f t="shared" si="13"/>
        <v>16130</v>
      </c>
      <c r="L30" s="200">
        <f t="shared" si="13"/>
        <v>14799</v>
      </c>
      <c r="M30" s="200">
        <f t="shared" si="13"/>
        <v>16130</v>
      </c>
      <c r="N30" s="200">
        <f t="shared" si="13"/>
        <v>16130</v>
      </c>
      <c r="O30" s="200">
        <f t="shared" si="13"/>
        <v>14799</v>
      </c>
      <c r="P30" s="200">
        <f t="shared" si="13"/>
        <v>14799</v>
      </c>
      <c r="Q30" s="200">
        <f t="shared" si="13"/>
        <v>14016</v>
      </c>
      <c r="R30" s="200">
        <f t="shared" si="13"/>
        <v>14799</v>
      </c>
      <c r="S30" s="200">
        <f t="shared" si="13"/>
        <v>18949</v>
      </c>
      <c r="T30" s="200">
        <f t="shared" si="13"/>
        <v>18949</v>
      </c>
      <c r="U30" s="200">
        <f t="shared" si="13"/>
        <v>14799</v>
      </c>
      <c r="V30" s="200">
        <f t="shared" si="13"/>
        <v>14016</v>
      </c>
      <c r="W30" s="200">
        <f t="shared" si="13"/>
        <v>16130</v>
      </c>
      <c r="X30" s="200">
        <f t="shared" si="13"/>
        <v>14799</v>
      </c>
      <c r="Y30" s="200">
        <f t="shared" si="13"/>
        <v>16130</v>
      </c>
      <c r="Z30" s="200">
        <f t="shared" si="13"/>
        <v>14799</v>
      </c>
      <c r="AA30" s="200">
        <f t="shared" si="13"/>
        <v>17618</v>
      </c>
      <c r="AB30" s="200">
        <f t="shared" si="13"/>
        <v>17618</v>
      </c>
      <c r="AC30" s="200">
        <f t="shared" si="13"/>
        <v>18949</v>
      </c>
      <c r="AD30" s="200">
        <f t="shared" si="13"/>
        <v>16130</v>
      </c>
      <c r="AE30" s="200">
        <f t="shared" si="13"/>
        <v>16130</v>
      </c>
      <c r="AF30" s="200">
        <f t="shared" si="13"/>
        <v>16130</v>
      </c>
      <c r="AG30" s="200">
        <f t="shared" si="13"/>
        <v>14799</v>
      </c>
      <c r="AH30" s="200">
        <f t="shared" si="13"/>
        <v>14016</v>
      </c>
      <c r="AI30" s="200">
        <f t="shared" si="13"/>
        <v>13077</v>
      </c>
      <c r="AJ30" s="200">
        <f t="shared" si="13"/>
        <v>13077</v>
      </c>
      <c r="AK30" s="200">
        <f t="shared" si="13"/>
        <v>12137</v>
      </c>
      <c r="AL30" s="200">
        <f t="shared" si="13"/>
        <v>11197</v>
      </c>
      <c r="AM30" s="200">
        <f t="shared" si="13"/>
        <v>12137</v>
      </c>
      <c r="AN30" s="200">
        <f t="shared" si="13"/>
        <v>12137</v>
      </c>
      <c r="AO30" s="200">
        <f t="shared" si="13"/>
        <v>11197</v>
      </c>
      <c r="AP30" s="200">
        <f t="shared" si="13"/>
        <v>14016</v>
      </c>
      <c r="AQ30" s="200">
        <f t="shared" si="13"/>
        <v>14016</v>
      </c>
      <c r="AR30" s="200">
        <f t="shared" si="13"/>
        <v>13077</v>
      </c>
      <c r="AS30" s="200">
        <f t="shared" si="13"/>
        <v>11197</v>
      </c>
      <c r="AT30" s="200">
        <f t="shared" si="13"/>
        <v>8848</v>
      </c>
      <c r="AU30" s="200">
        <f t="shared" si="13"/>
        <v>9788</v>
      </c>
      <c r="AV30" s="200">
        <f t="shared" si="13"/>
        <v>8848</v>
      </c>
      <c r="AW30" s="200">
        <f t="shared" si="13"/>
        <v>8848</v>
      </c>
      <c r="AX30" s="200">
        <f t="shared" si="13"/>
        <v>8848</v>
      </c>
      <c r="AY30" s="200">
        <f t="shared" si="13"/>
        <v>8300</v>
      </c>
      <c r="AZ30" s="200">
        <f t="shared" si="13"/>
        <v>8848</v>
      </c>
      <c r="BA30" s="200">
        <f t="shared" si="13"/>
        <v>8300</v>
      </c>
      <c r="BB30" s="200">
        <f t="shared" si="13"/>
        <v>8848</v>
      </c>
      <c r="BC30" s="200">
        <f t="shared" si="13"/>
        <v>8300</v>
      </c>
      <c r="BD30" s="200">
        <f t="shared" si="13"/>
        <v>7752</v>
      </c>
      <c r="BE30" s="200">
        <f t="shared" si="13"/>
        <v>8300</v>
      </c>
      <c r="BF30" s="200">
        <f t="shared" si="13"/>
        <v>7752</v>
      </c>
      <c r="BG30" s="200">
        <f t="shared" si="13"/>
        <v>8300</v>
      </c>
      <c r="BH30" s="200">
        <f t="shared" si="13"/>
        <v>7752</v>
      </c>
      <c r="BI30" s="200">
        <f t="shared" si="13"/>
        <v>8300</v>
      </c>
      <c r="BJ30" s="200">
        <f t="shared" si="13"/>
        <v>7752</v>
      </c>
      <c r="BK30" s="200">
        <f t="shared" si="13"/>
        <v>8300</v>
      </c>
      <c r="BL30" s="200">
        <f t="shared" si="13"/>
        <v>7752</v>
      </c>
      <c r="BM30" s="200">
        <f t="shared" si="13"/>
        <v>8300</v>
      </c>
      <c r="BN30" s="200">
        <f t="shared" si="13"/>
        <v>9005</v>
      </c>
      <c r="BO30" s="200">
        <f t="shared" ref="BO30:BR30" si="14">ROUNDUP(BO10*0.87,)</f>
        <v>8300</v>
      </c>
      <c r="BP30" s="200">
        <f t="shared" si="14"/>
        <v>9396</v>
      </c>
      <c r="BQ30" s="200">
        <f t="shared" si="14"/>
        <v>10649</v>
      </c>
      <c r="BR30" s="200">
        <f t="shared" si="14"/>
        <v>9396</v>
      </c>
    </row>
    <row r="31" spans="1:70" s="50" customFormat="1" x14ac:dyDescent="0.2">
      <c r="A31" s="180">
        <v>2</v>
      </c>
      <c r="B31" s="200">
        <f t="shared" ref="B31" si="15">ROUNDUP(B11*0.87,)</f>
        <v>18949</v>
      </c>
      <c r="C31" s="200">
        <f t="shared" ref="C31:BN31" si="16">ROUNDUP(C11*0.87,)</f>
        <v>16130</v>
      </c>
      <c r="D31" s="200">
        <f t="shared" si="16"/>
        <v>15347</v>
      </c>
      <c r="E31" s="200">
        <f t="shared" si="16"/>
        <v>15347</v>
      </c>
      <c r="F31" s="200">
        <f t="shared" si="16"/>
        <v>18949</v>
      </c>
      <c r="G31" s="200">
        <f t="shared" si="16"/>
        <v>18949</v>
      </c>
      <c r="H31" s="200">
        <f t="shared" si="16"/>
        <v>17461</v>
      </c>
      <c r="I31" s="200">
        <f t="shared" si="16"/>
        <v>18949</v>
      </c>
      <c r="J31" s="200">
        <f t="shared" si="16"/>
        <v>17461</v>
      </c>
      <c r="K31" s="200">
        <f t="shared" si="16"/>
        <v>17461</v>
      </c>
      <c r="L31" s="200">
        <f t="shared" si="16"/>
        <v>16130</v>
      </c>
      <c r="M31" s="200">
        <f t="shared" si="16"/>
        <v>17461</v>
      </c>
      <c r="N31" s="200">
        <f t="shared" si="16"/>
        <v>17461</v>
      </c>
      <c r="O31" s="200">
        <f t="shared" si="16"/>
        <v>16130</v>
      </c>
      <c r="P31" s="200">
        <f t="shared" si="16"/>
        <v>16130</v>
      </c>
      <c r="Q31" s="200">
        <f t="shared" si="16"/>
        <v>15347</v>
      </c>
      <c r="R31" s="200">
        <f t="shared" si="16"/>
        <v>16130</v>
      </c>
      <c r="S31" s="200">
        <f t="shared" si="16"/>
        <v>20280</v>
      </c>
      <c r="T31" s="200">
        <f t="shared" si="16"/>
        <v>20280</v>
      </c>
      <c r="U31" s="200">
        <f t="shared" si="16"/>
        <v>16130</v>
      </c>
      <c r="V31" s="200">
        <f t="shared" si="16"/>
        <v>15347</v>
      </c>
      <c r="W31" s="200">
        <f t="shared" si="16"/>
        <v>17461</v>
      </c>
      <c r="X31" s="200">
        <f t="shared" si="16"/>
        <v>16130</v>
      </c>
      <c r="Y31" s="200">
        <f t="shared" si="16"/>
        <v>17461</v>
      </c>
      <c r="Z31" s="200">
        <f t="shared" si="16"/>
        <v>16130</v>
      </c>
      <c r="AA31" s="200">
        <f t="shared" si="16"/>
        <v>18949</v>
      </c>
      <c r="AB31" s="200">
        <f t="shared" si="16"/>
        <v>18949</v>
      </c>
      <c r="AC31" s="200">
        <f t="shared" si="16"/>
        <v>20280</v>
      </c>
      <c r="AD31" s="200">
        <f t="shared" si="16"/>
        <v>17461</v>
      </c>
      <c r="AE31" s="200">
        <f t="shared" si="16"/>
        <v>17461</v>
      </c>
      <c r="AF31" s="200">
        <f t="shared" si="16"/>
        <v>17461</v>
      </c>
      <c r="AG31" s="200">
        <f t="shared" si="16"/>
        <v>16130</v>
      </c>
      <c r="AH31" s="200">
        <f t="shared" si="16"/>
        <v>15347</v>
      </c>
      <c r="AI31" s="200">
        <f t="shared" si="16"/>
        <v>14408</v>
      </c>
      <c r="AJ31" s="200">
        <f t="shared" si="16"/>
        <v>14408</v>
      </c>
      <c r="AK31" s="200">
        <f t="shared" si="16"/>
        <v>13468</v>
      </c>
      <c r="AL31" s="200">
        <f t="shared" si="16"/>
        <v>12528</v>
      </c>
      <c r="AM31" s="200">
        <f t="shared" si="16"/>
        <v>13468</v>
      </c>
      <c r="AN31" s="200">
        <f t="shared" si="16"/>
        <v>13468</v>
      </c>
      <c r="AO31" s="200">
        <f t="shared" si="16"/>
        <v>12528</v>
      </c>
      <c r="AP31" s="200">
        <f t="shared" si="16"/>
        <v>15347</v>
      </c>
      <c r="AQ31" s="200">
        <f t="shared" si="16"/>
        <v>15347</v>
      </c>
      <c r="AR31" s="200">
        <f t="shared" si="16"/>
        <v>14408</v>
      </c>
      <c r="AS31" s="200">
        <f t="shared" si="16"/>
        <v>12528</v>
      </c>
      <c r="AT31" s="200">
        <f t="shared" si="16"/>
        <v>10179</v>
      </c>
      <c r="AU31" s="200">
        <f t="shared" si="16"/>
        <v>11119</v>
      </c>
      <c r="AV31" s="200">
        <f t="shared" si="16"/>
        <v>10179</v>
      </c>
      <c r="AW31" s="200">
        <f t="shared" si="16"/>
        <v>10179</v>
      </c>
      <c r="AX31" s="200">
        <f t="shared" si="16"/>
        <v>10179</v>
      </c>
      <c r="AY31" s="200">
        <f t="shared" si="16"/>
        <v>9631</v>
      </c>
      <c r="AZ31" s="200">
        <f t="shared" si="16"/>
        <v>10179</v>
      </c>
      <c r="BA31" s="200">
        <f t="shared" si="16"/>
        <v>9631</v>
      </c>
      <c r="BB31" s="200">
        <f t="shared" si="16"/>
        <v>10179</v>
      </c>
      <c r="BC31" s="200">
        <f t="shared" si="16"/>
        <v>9631</v>
      </c>
      <c r="BD31" s="200">
        <f t="shared" si="16"/>
        <v>9083</v>
      </c>
      <c r="BE31" s="200">
        <f t="shared" si="16"/>
        <v>9631</v>
      </c>
      <c r="BF31" s="200">
        <f t="shared" si="16"/>
        <v>9083</v>
      </c>
      <c r="BG31" s="200">
        <f t="shared" si="16"/>
        <v>9631</v>
      </c>
      <c r="BH31" s="200">
        <f t="shared" si="16"/>
        <v>9083</v>
      </c>
      <c r="BI31" s="200">
        <f t="shared" si="16"/>
        <v>9631</v>
      </c>
      <c r="BJ31" s="200">
        <f t="shared" si="16"/>
        <v>9083</v>
      </c>
      <c r="BK31" s="200">
        <f t="shared" si="16"/>
        <v>9631</v>
      </c>
      <c r="BL31" s="200">
        <f t="shared" si="16"/>
        <v>9083</v>
      </c>
      <c r="BM31" s="200">
        <f t="shared" si="16"/>
        <v>9631</v>
      </c>
      <c r="BN31" s="200">
        <f t="shared" si="16"/>
        <v>10336</v>
      </c>
      <c r="BO31" s="200">
        <f t="shared" ref="BO31:BR31" si="17">ROUNDUP(BO11*0.87,)</f>
        <v>9631</v>
      </c>
      <c r="BP31" s="200">
        <f t="shared" si="17"/>
        <v>10728</v>
      </c>
      <c r="BQ31" s="200">
        <f t="shared" si="17"/>
        <v>11980</v>
      </c>
      <c r="BR31" s="200">
        <f t="shared" si="17"/>
        <v>10728</v>
      </c>
    </row>
    <row r="32" spans="1:70"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1:70" s="50" customFormat="1" x14ac:dyDescent="0.2">
      <c r="A33" s="88">
        <f>A27</f>
        <v>1</v>
      </c>
      <c r="B33" s="200">
        <f t="shared" ref="B33" si="18">ROUNDUP(B13*0.87,)</f>
        <v>18401</v>
      </c>
      <c r="C33" s="200">
        <f t="shared" ref="C33:BN33" si="19">ROUNDUP(C13*0.87,)</f>
        <v>15582</v>
      </c>
      <c r="D33" s="200">
        <f t="shared" si="19"/>
        <v>14799</v>
      </c>
      <c r="E33" s="200">
        <f t="shared" si="19"/>
        <v>14799</v>
      </c>
      <c r="F33" s="200">
        <f t="shared" si="19"/>
        <v>18401</v>
      </c>
      <c r="G33" s="200">
        <f t="shared" si="19"/>
        <v>18401</v>
      </c>
      <c r="H33" s="200">
        <f t="shared" si="19"/>
        <v>16913</v>
      </c>
      <c r="I33" s="200">
        <f t="shared" si="19"/>
        <v>18401</v>
      </c>
      <c r="J33" s="200">
        <f t="shared" si="19"/>
        <v>16913</v>
      </c>
      <c r="K33" s="200">
        <f t="shared" si="19"/>
        <v>16913</v>
      </c>
      <c r="L33" s="200">
        <f t="shared" si="19"/>
        <v>15582</v>
      </c>
      <c r="M33" s="200">
        <f t="shared" si="19"/>
        <v>16913</v>
      </c>
      <c r="N33" s="200">
        <f t="shared" si="19"/>
        <v>16913</v>
      </c>
      <c r="O33" s="200">
        <f t="shared" si="19"/>
        <v>15582</v>
      </c>
      <c r="P33" s="200">
        <f t="shared" si="19"/>
        <v>15582</v>
      </c>
      <c r="Q33" s="200">
        <f t="shared" si="19"/>
        <v>14799</v>
      </c>
      <c r="R33" s="200">
        <f t="shared" si="19"/>
        <v>15582</v>
      </c>
      <c r="S33" s="200">
        <f t="shared" si="19"/>
        <v>19732</v>
      </c>
      <c r="T33" s="200">
        <f t="shared" si="19"/>
        <v>19732</v>
      </c>
      <c r="U33" s="200">
        <f t="shared" si="19"/>
        <v>15582</v>
      </c>
      <c r="V33" s="200">
        <f t="shared" si="19"/>
        <v>14799</v>
      </c>
      <c r="W33" s="200">
        <f t="shared" si="19"/>
        <v>16913</v>
      </c>
      <c r="X33" s="200">
        <f t="shared" si="19"/>
        <v>15582</v>
      </c>
      <c r="Y33" s="200">
        <f t="shared" si="19"/>
        <v>16913</v>
      </c>
      <c r="Z33" s="200">
        <f t="shared" si="19"/>
        <v>15582</v>
      </c>
      <c r="AA33" s="200">
        <f t="shared" si="19"/>
        <v>18401</v>
      </c>
      <c r="AB33" s="200">
        <f t="shared" si="19"/>
        <v>18401</v>
      </c>
      <c r="AC33" s="200">
        <f t="shared" si="19"/>
        <v>19732</v>
      </c>
      <c r="AD33" s="200">
        <f t="shared" si="19"/>
        <v>16913</v>
      </c>
      <c r="AE33" s="200">
        <f t="shared" si="19"/>
        <v>16913</v>
      </c>
      <c r="AF33" s="200">
        <f t="shared" si="19"/>
        <v>16913</v>
      </c>
      <c r="AG33" s="200">
        <f t="shared" si="19"/>
        <v>15582</v>
      </c>
      <c r="AH33" s="200">
        <f t="shared" si="19"/>
        <v>14799</v>
      </c>
      <c r="AI33" s="200">
        <f t="shared" si="19"/>
        <v>13860</v>
      </c>
      <c r="AJ33" s="200">
        <f t="shared" si="19"/>
        <v>13860</v>
      </c>
      <c r="AK33" s="200">
        <f t="shared" si="19"/>
        <v>12920</v>
      </c>
      <c r="AL33" s="200">
        <f t="shared" si="19"/>
        <v>11980</v>
      </c>
      <c r="AM33" s="200">
        <f t="shared" si="19"/>
        <v>12920</v>
      </c>
      <c r="AN33" s="200">
        <f t="shared" si="19"/>
        <v>12920</v>
      </c>
      <c r="AO33" s="200">
        <f t="shared" si="19"/>
        <v>11980</v>
      </c>
      <c r="AP33" s="200">
        <f t="shared" si="19"/>
        <v>14799</v>
      </c>
      <c r="AQ33" s="200">
        <f t="shared" si="19"/>
        <v>14799</v>
      </c>
      <c r="AR33" s="200">
        <f t="shared" si="19"/>
        <v>13860</v>
      </c>
      <c r="AS33" s="200">
        <f t="shared" si="19"/>
        <v>11980</v>
      </c>
      <c r="AT33" s="200">
        <f t="shared" si="19"/>
        <v>9631</v>
      </c>
      <c r="AU33" s="200">
        <f t="shared" si="19"/>
        <v>10571</v>
      </c>
      <c r="AV33" s="200">
        <f t="shared" si="19"/>
        <v>9631</v>
      </c>
      <c r="AW33" s="200">
        <f t="shared" si="19"/>
        <v>9631</v>
      </c>
      <c r="AX33" s="200">
        <f t="shared" si="19"/>
        <v>9631</v>
      </c>
      <c r="AY33" s="200">
        <f t="shared" si="19"/>
        <v>9083</v>
      </c>
      <c r="AZ33" s="200">
        <f t="shared" si="19"/>
        <v>9631</v>
      </c>
      <c r="BA33" s="200">
        <f t="shared" si="19"/>
        <v>9083</v>
      </c>
      <c r="BB33" s="200">
        <f t="shared" si="19"/>
        <v>9631</v>
      </c>
      <c r="BC33" s="200">
        <f t="shared" si="19"/>
        <v>9083</v>
      </c>
      <c r="BD33" s="200">
        <f t="shared" si="19"/>
        <v>8535</v>
      </c>
      <c r="BE33" s="200">
        <f t="shared" si="19"/>
        <v>9083</v>
      </c>
      <c r="BF33" s="200">
        <f t="shared" si="19"/>
        <v>8535</v>
      </c>
      <c r="BG33" s="200">
        <f t="shared" si="19"/>
        <v>9083</v>
      </c>
      <c r="BH33" s="200">
        <f t="shared" si="19"/>
        <v>8535</v>
      </c>
      <c r="BI33" s="200">
        <f t="shared" si="19"/>
        <v>9083</v>
      </c>
      <c r="BJ33" s="200">
        <f t="shared" si="19"/>
        <v>8535</v>
      </c>
      <c r="BK33" s="200">
        <f t="shared" si="19"/>
        <v>9083</v>
      </c>
      <c r="BL33" s="200">
        <f t="shared" si="19"/>
        <v>8535</v>
      </c>
      <c r="BM33" s="200">
        <f t="shared" si="19"/>
        <v>9083</v>
      </c>
      <c r="BN33" s="200">
        <f t="shared" si="19"/>
        <v>9788</v>
      </c>
      <c r="BO33" s="200">
        <f t="shared" ref="BO33:BR33" si="20">ROUNDUP(BO13*0.87,)</f>
        <v>9083</v>
      </c>
      <c r="BP33" s="200">
        <f t="shared" si="20"/>
        <v>10179</v>
      </c>
      <c r="BQ33" s="200">
        <f t="shared" si="20"/>
        <v>11432</v>
      </c>
      <c r="BR33" s="200">
        <f t="shared" si="20"/>
        <v>10179</v>
      </c>
    </row>
    <row r="34" spans="1:70" s="50" customFormat="1" x14ac:dyDescent="0.2">
      <c r="A34" s="88">
        <f>A28</f>
        <v>2</v>
      </c>
      <c r="B34" s="200">
        <f t="shared" ref="B34" si="21">ROUNDUP(B14*0.87,)</f>
        <v>19732</v>
      </c>
      <c r="C34" s="200">
        <f t="shared" ref="C34:BN34" si="22">ROUNDUP(C14*0.87,)</f>
        <v>16913</v>
      </c>
      <c r="D34" s="200">
        <f t="shared" si="22"/>
        <v>16130</v>
      </c>
      <c r="E34" s="200">
        <f t="shared" si="22"/>
        <v>16130</v>
      </c>
      <c r="F34" s="200">
        <f t="shared" si="22"/>
        <v>19732</v>
      </c>
      <c r="G34" s="200">
        <f t="shared" si="22"/>
        <v>19732</v>
      </c>
      <c r="H34" s="200">
        <f t="shared" si="22"/>
        <v>18244</v>
      </c>
      <c r="I34" s="200">
        <f t="shared" si="22"/>
        <v>19732</v>
      </c>
      <c r="J34" s="200">
        <f t="shared" si="22"/>
        <v>18244</v>
      </c>
      <c r="K34" s="200">
        <f t="shared" si="22"/>
        <v>18244</v>
      </c>
      <c r="L34" s="200">
        <f t="shared" si="22"/>
        <v>16913</v>
      </c>
      <c r="M34" s="200">
        <f t="shared" si="22"/>
        <v>18244</v>
      </c>
      <c r="N34" s="200">
        <f t="shared" si="22"/>
        <v>18244</v>
      </c>
      <c r="O34" s="200">
        <f t="shared" si="22"/>
        <v>16913</v>
      </c>
      <c r="P34" s="200">
        <f t="shared" si="22"/>
        <v>16913</v>
      </c>
      <c r="Q34" s="200">
        <f t="shared" si="22"/>
        <v>16130</v>
      </c>
      <c r="R34" s="200">
        <f t="shared" si="22"/>
        <v>16913</v>
      </c>
      <c r="S34" s="200">
        <f t="shared" si="22"/>
        <v>21063</v>
      </c>
      <c r="T34" s="200">
        <f t="shared" si="22"/>
        <v>21063</v>
      </c>
      <c r="U34" s="200">
        <f t="shared" si="22"/>
        <v>16913</v>
      </c>
      <c r="V34" s="200">
        <f t="shared" si="22"/>
        <v>16130</v>
      </c>
      <c r="W34" s="200">
        <f t="shared" si="22"/>
        <v>18244</v>
      </c>
      <c r="X34" s="200">
        <f t="shared" si="22"/>
        <v>16913</v>
      </c>
      <c r="Y34" s="200">
        <f t="shared" si="22"/>
        <v>18244</v>
      </c>
      <c r="Z34" s="200">
        <f t="shared" si="22"/>
        <v>16913</v>
      </c>
      <c r="AA34" s="200">
        <f t="shared" si="22"/>
        <v>19732</v>
      </c>
      <c r="AB34" s="200">
        <f t="shared" si="22"/>
        <v>19732</v>
      </c>
      <c r="AC34" s="200">
        <f t="shared" si="22"/>
        <v>21063</v>
      </c>
      <c r="AD34" s="200">
        <f t="shared" si="22"/>
        <v>18244</v>
      </c>
      <c r="AE34" s="200">
        <f t="shared" si="22"/>
        <v>18244</v>
      </c>
      <c r="AF34" s="200">
        <f t="shared" si="22"/>
        <v>18244</v>
      </c>
      <c r="AG34" s="200">
        <f t="shared" si="22"/>
        <v>16913</v>
      </c>
      <c r="AH34" s="200">
        <f t="shared" si="22"/>
        <v>16130</v>
      </c>
      <c r="AI34" s="200">
        <f t="shared" si="22"/>
        <v>15191</v>
      </c>
      <c r="AJ34" s="200">
        <f t="shared" si="22"/>
        <v>15191</v>
      </c>
      <c r="AK34" s="200">
        <f t="shared" si="22"/>
        <v>14251</v>
      </c>
      <c r="AL34" s="200">
        <f t="shared" si="22"/>
        <v>13311</v>
      </c>
      <c r="AM34" s="200">
        <f t="shared" si="22"/>
        <v>14251</v>
      </c>
      <c r="AN34" s="200">
        <f t="shared" si="22"/>
        <v>14251</v>
      </c>
      <c r="AO34" s="200">
        <f t="shared" si="22"/>
        <v>13311</v>
      </c>
      <c r="AP34" s="200">
        <f t="shared" si="22"/>
        <v>16130</v>
      </c>
      <c r="AQ34" s="200">
        <f t="shared" si="22"/>
        <v>16130</v>
      </c>
      <c r="AR34" s="200">
        <f t="shared" si="22"/>
        <v>15191</v>
      </c>
      <c r="AS34" s="200">
        <f t="shared" si="22"/>
        <v>13311</v>
      </c>
      <c r="AT34" s="200">
        <f t="shared" si="22"/>
        <v>10962</v>
      </c>
      <c r="AU34" s="200">
        <f t="shared" si="22"/>
        <v>11902</v>
      </c>
      <c r="AV34" s="200">
        <f t="shared" si="22"/>
        <v>10962</v>
      </c>
      <c r="AW34" s="200">
        <f t="shared" si="22"/>
        <v>10962</v>
      </c>
      <c r="AX34" s="200">
        <f t="shared" si="22"/>
        <v>10962</v>
      </c>
      <c r="AY34" s="200">
        <f t="shared" si="22"/>
        <v>10414</v>
      </c>
      <c r="AZ34" s="200">
        <f t="shared" si="22"/>
        <v>10962</v>
      </c>
      <c r="BA34" s="200">
        <f t="shared" si="22"/>
        <v>10414</v>
      </c>
      <c r="BB34" s="200">
        <f t="shared" si="22"/>
        <v>10962</v>
      </c>
      <c r="BC34" s="200">
        <f t="shared" si="22"/>
        <v>10414</v>
      </c>
      <c r="BD34" s="200">
        <f t="shared" si="22"/>
        <v>9866</v>
      </c>
      <c r="BE34" s="200">
        <f t="shared" si="22"/>
        <v>10414</v>
      </c>
      <c r="BF34" s="200">
        <f t="shared" si="22"/>
        <v>9866</v>
      </c>
      <c r="BG34" s="200">
        <f t="shared" si="22"/>
        <v>10414</v>
      </c>
      <c r="BH34" s="200">
        <f t="shared" si="22"/>
        <v>9866</v>
      </c>
      <c r="BI34" s="200">
        <f t="shared" si="22"/>
        <v>10414</v>
      </c>
      <c r="BJ34" s="200">
        <f t="shared" si="22"/>
        <v>9866</v>
      </c>
      <c r="BK34" s="200">
        <f t="shared" si="22"/>
        <v>10414</v>
      </c>
      <c r="BL34" s="200">
        <f t="shared" si="22"/>
        <v>9866</v>
      </c>
      <c r="BM34" s="200">
        <f t="shared" si="22"/>
        <v>10414</v>
      </c>
      <c r="BN34" s="200">
        <f t="shared" si="22"/>
        <v>11119</v>
      </c>
      <c r="BO34" s="200">
        <f t="shared" ref="BO34:BR34" si="23">ROUNDUP(BO14*0.87,)</f>
        <v>10414</v>
      </c>
      <c r="BP34" s="200">
        <f t="shared" si="23"/>
        <v>11511</v>
      </c>
      <c r="BQ34" s="200">
        <f t="shared" si="23"/>
        <v>12763</v>
      </c>
      <c r="BR34" s="200">
        <f t="shared" si="23"/>
        <v>11511</v>
      </c>
    </row>
    <row r="35" spans="1:70"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row>
    <row r="36" spans="1:70" s="50" customFormat="1" x14ac:dyDescent="0.2">
      <c r="A36" s="88">
        <f>A27</f>
        <v>1</v>
      </c>
      <c r="B36" s="200">
        <f t="shared" ref="B36" si="24">ROUNDUP(B16*0.87,)</f>
        <v>19732</v>
      </c>
      <c r="C36" s="200">
        <f t="shared" ref="C36:BN36" si="25">ROUNDUP(C16*0.87,)</f>
        <v>16913</v>
      </c>
      <c r="D36" s="200">
        <f t="shared" si="25"/>
        <v>16130</v>
      </c>
      <c r="E36" s="200">
        <f t="shared" si="25"/>
        <v>16130</v>
      </c>
      <c r="F36" s="200">
        <f t="shared" si="25"/>
        <v>19732</v>
      </c>
      <c r="G36" s="200">
        <f t="shared" si="25"/>
        <v>19732</v>
      </c>
      <c r="H36" s="200">
        <f t="shared" si="25"/>
        <v>18244</v>
      </c>
      <c r="I36" s="200">
        <f t="shared" si="25"/>
        <v>19732</v>
      </c>
      <c r="J36" s="200">
        <f t="shared" si="25"/>
        <v>18244</v>
      </c>
      <c r="K36" s="200">
        <f t="shared" si="25"/>
        <v>18244</v>
      </c>
      <c r="L36" s="200">
        <f t="shared" si="25"/>
        <v>16913</v>
      </c>
      <c r="M36" s="200">
        <f t="shared" si="25"/>
        <v>18244</v>
      </c>
      <c r="N36" s="200">
        <f t="shared" si="25"/>
        <v>18244</v>
      </c>
      <c r="O36" s="200">
        <f t="shared" si="25"/>
        <v>16913</v>
      </c>
      <c r="P36" s="200">
        <f t="shared" si="25"/>
        <v>16913</v>
      </c>
      <c r="Q36" s="200">
        <f t="shared" si="25"/>
        <v>16130</v>
      </c>
      <c r="R36" s="200">
        <f t="shared" si="25"/>
        <v>16913</v>
      </c>
      <c r="S36" s="200">
        <f t="shared" si="25"/>
        <v>21063</v>
      </c>
      <c r="T36" s="200">
        <f t="shared" si="25"/>
        <v>21063</v>
      </c>
      <c r="U36" s="200">
        <f t="shared" si="25"/>
        <v>16913</v>
      </c>
      <c r="V36" s="200">
        <f t="shared" si="25"/>
        <v>16130</v>
      </c>
      <c r="W36" s="200">
        <f t="shared" si="25"/>
        <v>18244</v>
      </c>
      <c r="X36" s="200">
        <f t="shared" si="25"/>
        <v>16913</v>
      </c>
      <c r="Y36" s="200">
        <f t="shared" si="25"/>
        <v>18244</v>
      </c>
      <c r="Z36" s="200">
        <f t="shared" si="25"/>
        <v>16913</v>
      </c>
      <c r="AA36" s="200">
        <f t="shared" si="25"/>
        <v>19732</v>
      </c>
      <c r="AB36" s="200">
        <f t="shared" si="25"/>
        <v>19732</v>
      </c>
      <c r="AC36" s="200">
        <f t="shared" si="25"/>
        <v>21063</v>
      </c>
      <c r="AD36" s="200">
        <f t="shared" si="25"/>
        <v>18244</v>
      </c>
      <c r="AE36" s="200">
        <f t="shared" si="25"/>
        <v>18244</v>
      </c>
      <c r="AF36" s="200">
        <f t="shared" si="25"/>
        <v>18244</v>
      </c>
      <c r="AG36" s="200">
        <f t="shared" si="25"/>
        <v>16913</v>
      </c>
      <c r="AH36" s="200">
        <f t="shared" si="25"/>
        <v>16130</v>
      </c>
      <c r="AI36" s="200">
        <f t="shared" si="25"/>
        <v>15191</v>
      </c>
      <c r="AJ36" s="200">
        <f t="shared" si="25"/>
        <v>15191</v>
      </c>
      <c r="AK36" s="200">
        <f t="shared" si="25"/>
        <v>14251</v>
      </c>
      <c r="AL36" s="200">
        <f t="shared" si="25"/>
        <v>13311</v>
      </c>
      <c r="AM36" s="200">
        <f t="shared" si="25"/>
        <v>14251</v>
      </c>
      <c r="AN36" s="200">
        <f t="shared" si="25"/>
        <v>14251</v>
      </c>
      <c r="AO36" s="200">
        <f t="shared" si="25"/>
        <v>13311</v>
      </c>
      <c r="AP36" s="200">
        <f t="shared" si="25"/>
        <v>16130</v>
      </c>
      <c r="AQ36" s="200">
        <f t="shared" si="25"/>
        <v>16130</v>
      </c>
      <c r="AR36" s="200">
        <f t="shared" si="25"/>
        <v>15191</v>
      </c>
      <c r="AS36" s="200">
        <f t="shared" si="25"/>
        <v>13311</v>
      </c>
      <c r="AT36" s="200">
        <f t="shared" si="25"/>
        <v>10962</v>
      </c>
      <c r="AU36" s="200">
        <f t="shared" si="25"/>
        <v>11902</v>
      </c>
      <c r="AV36" s="200">
        <f t="shared" si="25"/>
        <v>10962</v>
      </c>
      <c r="AW36" s="200">
        <f t="shared" si="25"/>
        <v>10962</v>
      </c>
      <c r="AX36" s="200">
        <f t="shared" si="25"/>
        <v>10962</v>
      </c>
      <c r="AY36" s="200">
        <f t="shared" si="25"/>
        <v>10414</v>
      </c>
      <c r="AZ36" s="200">
        <f t="shared" si="25"/>
        <v>10962</v>
      </c>
      <c r="BA36" s="200">
        <f t="shared" si="25"/>
        <v>10414</v>
      </c>
      <c r="BB36" s="200">
        <f t="shared" si="25"/>
        <v>10962</v>
      </c>
      <c r="BC36" s="200">
        <f t="shared" si="25"/>
        <v>10414</v>
      </c>
      <c r="BD36" s="200">
        <f t="shared" si="25"/>
        <v>9866</v>
      </c>
      <c r="BE36" s="200">
        <f t="shared" si="25"/>
        <v>10414</v>
      </c>
      <c r="BF36" s="200">
        <f t="shared" si="25"/>
        <v>9866</v>
      </c>
      <c r="BG36" s="200">
        <f t="shared" si="25"/>
        <v>10414</v>
      </c>
      <c r="BH36" s="200">
        <f t="shared" si="25"/>
        <v>9866</v>
      </c>
      <c r="BI36" s="200">
        <f t="shared" si="25"/>
        <v>10414</v>
      </c>
      <c r="BJ36" s="200">
        <f t="shared" si="25"/>
        <v>9866</v>
      </c>
      <c r="BK36" s="200">
        <f t="shared" si="25"/>
        <v>10414</v>
      </c>
      <c r="BL36" s="200">
        <f t="shared" si="25"/>
        <v>9866</v>
      </c>
      <c r="BM36" s="200">
        <f t="shared" si="25"/>
        <v>10414</v>
      </c>
      <c r="BN36" s="200">
        <f t="shared" si="25"/>
        <v>11119</v>
      </c>
      <c r="BO36" s="200">
        <f t="shared" ref="BO36:BR36" si="26">ROUNDUP(BO16*0.87,)</f>
        <v>10414</v>
      </c>
      <c r="BP36" s="200">
        <f t="shared" si="26"/>
        <v>11511</v>
      </c>
      <c r="BQ36" s="200">
        <f t="shared" si="26"/>
        <v>12763</v>
      </c>
      <c r="BR36" s="200">
        <f t="shared" si="26"/>
        <v>11511</v>
      </c>
    </row>
    <row r="37" spans="1:70" s="50" customFormat="1" x14ac:dyDescent="0.2">
      <c r="A37" s="88">
        <f>A28</f>
        <v>2</v>
      </c>
      <c r="B37" s="200">
        <f t="shared" ref="B37" si="27">ROUNDUP(B17*0.87,)</f>
        <v>21063</v>
      </c>
      <c r="C37" s="200">
        <f t="shared" ref="C37:BN37" si="28">ROUNDUP(C17*0.87,)</f>
        <v>18244</v>
      </c>
      <c r="D37" s="200">
        <f t="shared" si="28"/>
        <v>17461</v>
      </c>
      <c r="E37" s="200">
        <f t="shared" si="28"/>
        <v>17461</v>
      </c>
      <c r="F37" s="200">
        <f t="shared" si="28"/>
        <v>21063</v>
      </c>
      <c r="G37" s="200">
        <f t="shared" si="28"/>
        <v>21063</v>
      </c>
      <c r="H37" s="200">
        <f t="shared" si="28"/>
        <v>19575</v>
      </c>
      <c r="I37" s="200">
        <f t="shared" si="28"/>
        <v>21063</v>
      </c>
      <c r="J37" s="200">
        <f t="shared" si="28"/>
        <v>19575</v>
      </c>
      <c r="K37" s="200">
        <f t="shared" si="28"/>
        <v>19575</v>
      </c>
      <c r="L37" s="200">
        <f t="shared" si="28"/>
        <v>18244</v>
      </c>
      <c r="M37" s="200">
        <f t="shared" si="28"/>
        <v>19575</v>
      </c>
      <c r="N37" s="200">
        <f t="shared" si="28"/>
        <v>19575</v>
      </c>
      <c r="O37" s="200">
        <f t="shared" si="28"/>
        <v>18244</v>
      </c>
      <c r="P37" s="200">
        <f t="shared" si="28"/>
        <v>18244</v>
      </c>
      <c r="Q37" s="200">
        <f t="shared" si="28"/>
        <v>17461</v>
      </c>
      <c r="R37" s="200">
        <f t="shared" si="28"/>
        <v>18244</v>
      </c>
      <c r="S37" s="200">
        <f t="shared" si="28"/>
        <v>22394</v>
      </c>
      <c r="T37" s="200">
        <f t="shared" si="28"/>
        <v>22394</v>
      </c>
      <c r="U37" s="200">
        <f t="shared" si="28"/>
        <v>18244</v>
      </c>
      <c r="V37" s="200">
        <f t="shared" si="28"/>
        <v>17461</v>
      </c>
      <c r="W37" s="200">
        <f t="shared" si="28"/>
        <v>19575</v>
      </c>
      <c r="X37" s="200">
        <f t="shared" si="28"/>
        <v>18244</v>
      </c>
      <c r="Y37" s="200">
        <f t="shared" si="28"/>
        <v>19575</v>
      </c>
      <c r="Z37" s="200">
        <f t="shared" si="28"/>
        <v>18244</v>
      </c>
      <c r="AA37" s="200">
        <f t="shared" si="28"/>
        <v>21063</v>
      </c>
      <c r="AB37" s="200">
        <f t="shared" si="28"/>
        <v>21063</v>
      </c>
      <c r="AC37" s="200">
        <f t="shared" si="28"/>
        <v>22394</v>
      </c>
      <c r="AD37" s="200">
        <f t="shared" si="28"/>
        <v>19575</v>
      </c>
      <c r="AE37" s="200">
        <f t="shared" si="28"/>
        <v>19575</v>
      </c>
      <c r="AF37" s="200">
        <f t="shared" si="28"/>
        <v>19575</v>
      </c>
      <c r="AG37" s="200">
        <f t="shared" si="28"/>
        <v>18244</v>
      </c>
      <c r="AH37" s="200">
        <f t="shared" si="28"/>
        <v>17461</v>
      </c>
      <c r="AI37" s="200">
        <f t="shared" si="28"/>
        <v>16522</v>
      </c>
      <c r="AJ37" s="200">
        <f t="shared" si="28"/>
        <v>16522</v>
      </c>
      <c r="AK37" s="200">
        <f t="shared" si="28"/>
        <v>15582</v>
      </c>
      <c r="AL37" s="200">
        <f t="shared" si="28"/>
        <v>14643</v>
      </c>
      <c r="AM37" s="200">
        <f t="shared" si="28"/>
        <v>15582</v>
      </c>
      <c r="AN37" s="200">
        <f t="shared" si="28"/>
        <v>15582</v>
      </c>
      <c r="AO37" s="200">
        <f t="shared" si="28"/>
        <v>14643</v>
      </c>
      <c r="AP37" s="200">
        <f t="shared" si="28"/>
        <v>17461</v>
      </c>
      <c r="AQ37" s="200">
        <f t="shared" si="28"/>
        <v>17461</v>
      </c>
      <c r="AR37" s="200">
        <f t="shared" si="28"/>
        <v>16522</v>
      </c>
      <c r="AS37" s="200">
        <f t="shared" si="28"/>
        <v>14643</v>
      </c>
      <c r="AT37" s="200">
        <f t="shared" si="28"/>
        <v>12294</v>
      </c>
      <c r="AU37" s="200">
        <f t="shared" si="28"/>
        <v>13233</v>
      </c>
      <c r="AV37" s="200">
        <f t="shared" si="28"/>
        <v>12294</v>
      </c>
      <c r="AW37" s="200">
        <f t="shared" si="28"/>
        <v>12294</v>
      </c>
      <c r="AX37" s="200">
        <f t="shared" si="28"/>
        <v>12294</v>
      </c>
      <c r="AY37" s="200">
        <f t="shared" si="28"/>
        <v>11745</v>
      </c>
      <c r="AZ37" s="200">
        <f t="shared" si="28"/>
        <v>12294</v>
      </c>
      <c r="BA37" s="200">
        <f t="shared" si="28"/>
        <v>11745</v>
      </c>
      <c r="BB37" s="200">
        <f t="shared" si="28"/>
        <v>12294</v>
      </c>
      <c r="BC37" s="200">
        <f t="shared" si="28"/>
        <v>11745</v>
      </c>
      <c r="BD37" s="200">
        <f t="shared" si="28"/>
        <v>11197</v>
      </c>
      <c r="BE37" s="200">
        <f t="shared" si="28"/>
        <v>11745</v>
      </c>
      <c r="BF37" s="200">
        <f t="shared" si="28"/>
        <v>11197</v>
      </c>
      <c r="BG37" s="200">
        <f t="shared" si="28"/>
        <v>11745</v>
      </c>
      <c r="BH37" s="200">
        <f t="shared" si="28"/>
        <v>11197</v>
      </c>
      <c r="BI37" s="200">
        <f t="shared" si="28"/>
        <v>11745</v>
      </c>
      <c r="BJ37" s="200">
        <f t="shared" si="28"/>
        <v>11197</v>
      </c>
      <c r="BK37" s="200">
        <f t="shared" si="28"/>
        <v>11745</v>
      </c>
      <c r="BL37" s="200">
        <f t="shared" si="28"/>
        <v>11197</v>
      </c>
      <c r="BM37" s="200">
        <f t="shared" si="28"/>
        <v>11745</v>
      </c>
      <c r="BN37" s="200">
        <f t="shared" si="28"/>
        <v>12450</v>
      </c>
      <c r="BO37" s="200">
        <f t="shared" ref="BO37:BR37" si="29">ROUNDUP(BO17*0.87,)</f>
        <v>11745</v>
      </c>
      <c r="BP37" s="200">
        <f t="shared" si="29"/>
        <v>12842</v>
      </c>
      <c r="BQ37" s="200">
        <f t="shared" si="29"/>
        <v>14094</v>
      </c>
      <c r="BR37" s="200">
        <f t="shared" si="29"/>
        <v>12842</v>
      </c>
    </row>
    <row r="38" spans="1:70"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row>
    <row r="39" spans="1:70" s="50" customFormat="1" x14ac:dyDescent="0.2">
      <c r="A39" s="88">
        <f>A27</f>
        <v>1</v>
      </c>
      <c r="B39" s="200">
        <f t="shared" ref="B39" si="30">ROUNDUP(B19*0.87,)</f>
        <v>35627</v>
      </c>
      <c r="C39" s="200">
        <f t="shared" ref="C39:BN39" si="31">ROUNDUP(C19*0.87,)</f>
        <v>32808</v>
      </c>
      <c r="D39" s="200">
        <f t="shared" si="31"/>
        <v>32025</v>
      </c>
      <c r="E39" s="200">
        <f t="shared" si="31"/>
        <v>32025</v>
      </c>
      <c r="F39" s="200">
        <f t="shared" si="31"/>
        <v>35627</v>
      </c>
      <c r="G39" s="200">
        <f t="shared" si="31"/>
        <v>35627</v>
      </c>
      <c r="H39" s="200">
        <f t="shared" si="31"/>
        <v>34139</v>
      </c>
      <c r="I39" s="200">
        <f t="shared" si="31"/>
        <v>35627</v>
      </c>
      <c r="J39" s="200">
        <f t="shared" si="31"/>
        <v>34139</v>
      </c>
      <c r="K39" s="200">
        <f t="shared" si="31"/>
        <v>34139</v>
      </c>
      <c r="L39" s="200">
        <f t="shared" si="31"/>
        <v>32808</v>
      </c>
      <c r="M39" s="200">
        <f t="shared" si="31"/>
        <v>34139</v>
      </c>
      <c r="N39" s="200">
        <f t="shared" si="31"/>
        <v>34139</v>
      </c>
      <c r="O39" s="200">
        <f t="shared" si="31"/>
        <v>32808</v>
      </c>
      <c r="P39" s="200">
        <f t="shared" si="31"/>
        <v>32808</v>
      </c>
      <c r="Q39" s="200">
        <f t="shared" si="31"/>
        <v>32025</v>
      </c>
      <c r="R39" s="200">
        <f t="shared" si="31"/>
        <v>32808</v>
      </c>
      <c r="S39" s="200">
        <f t="shared" si="31"/>
        <v>36958</v>
      </c>
      <c r="T39" s="200">
        <f t="shared" si="31"/>
        <v>36958</v>
      </c>
      <c r="U39" s="200">
        <f t="shared" si="31"/>
        <v>32808</v>
      </c>
      <c r="V39" s="200">
        <f t="shared" si="31"/>
        <v>32025</v>
      </c>
      <c r="W39" s="200">
        <f t="shared" si="31"/>
        <v>34139</v>
      </c>
      <c r="X39" s="200">
        <f t="shared" si="31"/>
        <v>32808</v>
      </c>
      <c r="Y39" s="200">
        <f t="shared" si="31"/>
        <v>34139</v>
      </c>
      <c r="Z39" s="200">
        <f t="shared" si="31"/>
        <v>32808</v>
      </c>
      <c r="AA39" s="200">
        <f t="shared" si="31"/>
        <v>35627</v>
      </c>
      <c r="AB39" s="200">
        <f t="shared" si="31"/>
        <v>35627</v>
      </c>
      <c r="AC39" s="200">
        <f t="shared" si="31"/>
        <v>36958</v>
      </c>
      <c r="AD39" s="200">
        <f t="shared" si="31"/>
        <v>34139</v>
      </c>
      <c r="AE39" s="200">
        <f t="shared" si="31"/>
        <v>34139</v>
      </c>
      <c r="AF39" s="200">
        <f t="shared" si="31"/>
        <v>34139</v>
      </c>
      <c r="AG39" s="200">
        <f t="shared" si="31"/>
        <v>32808</v>
      </c>
      <c r="AH39" s="200">
        <f t="shared" si="31"/>
        <v>32025</v>
      </c>
      <c r="AI39" s="200">
        <f t="shared" si="31"/>
        <v>31086</v>
      </c>
      <c r="AJ39" s="200">
        <f t="shared" si="31"/>
        <v>31086</v>
      </c>
      <c r="AK39" s="200">
        <f t="shared" si="31"/>
        <v>30146</v>
      </c>
      <c r="AL39" s="200">
        <f t="shared" si="31"/>
        <v>29206</v>
      </c>
      <c r="AM39" s="200">
        <f t="shared" si="31"/>
        <v>30146</v>
      </c>
      <c r="AN39" s="200">
        <f t="shared" si="31"/>
        <v>30146</v>
      </c>
      <c r="AO39" s="200">
        <f t="shared" si="31"/>
        <v>29206</v>
      </c>
      <c r="AP39" s="200">
        <f t="shared" si="31"/>
        <v>32025</v>
      </c>
      <c r="AQ39" s="200">
        <f t="shared" si="31"/>
        <v>32025</v>
      </c>
      <c r="AR39" s="200">
        <f t="shared" si="31"/>
        <v>31086</v>
      </c>
      <c r="AS39" s="200">
        <f t="shared" si="31"/>
        <v>29206</v>
      </c>
      <c r="AT39" s="200">
        <f t="shared" si="31"/>
        <v>23725</v>
      </c>
      <c r="AU39" s="200">
        <f t="shared" si="31"/>
        <v>24665</v>
      </c>
      <c r="AV39" s="200">
        <f t="shared" si="31"/>
        <v>23725</v>
      </c>
      <c r="AW39" s="200">
        <f t="shared" si="31"/>
        <v>23725</v>
      </c>
      <c r="AX39" s="200">
        <f t="shared" si="31"/>
        <v>23725</v>
      </c>
      <c r="AY39" s="200">
        <f t="shared" si="31"/>
        <v>23177</v>
      </c>
      <c r="AZ39" s="200">
        <f t="shared" si="31"/>
        <v>23725</v>
      </c>
      <c r="BA39" s="200">
        <f t="shared" si="31"/>
        <v>23177</v>
      </c>
      <c r="BB39" s="200">
        <f t="shared" si="31"/>
        <v>23725</v>
      </c>
      <c r="BC39" s="200">
        <f t="shared" si="31"/>
        <v>23177</v>
      </c>
      <c r="BD39" s="200">
        <f t="shared" si="31"/>
        <v>22629</v>
      </c>
      <c r="BE39" s="200">
        <f t="shared" si="31"/>
        <v>23177</v>
      </c>
      <c r="BF39" s="200">
        <f t="shared" si="31"/>
        <v>22629</v>
      </c>
      <c r="BG39" s="200">
        <f t="shared" si="31"/>
        <v>23177</v>
      </c>
      <c r="BH39" s="200">
        <f t="shared" si="31"/>
        <v>22629</v>
      </c>
      <c r="BI39" s="200">
        <f t="shared" si="31"/>
        <v>23177</v>
      </c>
      <c r="BJ39" s="200">
        <f t="shared" si="31"/>
        <v>22629</v>
      </c>
      <c r="BK39" s="200">
        <f t="shared" si="31"/>
        <v>23177</v>
      </c>
      <c r="BL39" s="200">
        <f t="shared" si="31"/>
        <v>22629</v>
      </c>
      <c r="BM39" s="200">
        <f t="shared" si="31"/>
        <v>27092</v>
      </c>
      <c r="BN39" s="200">
        <f t="shared" si="31"/>
        <v>27797</v>
      </c>
      <c r="BO39" s="200">
        <f t="shared" ref="BO39:BR39" si="32">ROUNDUP(BO19*0.87,)</f>
        <v>27092</v>
      </c>
      <c r="BP39" s="200">
        <f t="shared" si="32"/>
        <v>28188</v>
      </c>
      <c r="BQ39" s="200">
        <f t="shared" si="32"/>
        <v>29441</v>
      </c>
      <c r="BR39" s="200">
        <f t="shared" si="32"/>
        <v>28188</v>
      </c>
    </row>
    <row r="40" spans="1:70" s="50" customFormat="1" x14ac:dyDescent="0.2">
      <c r="A40" s="88">
        <f>A28</f>
        <v>2</v>
      </c>
      <c r="B40" s="200">
        <f t="shared" ref="B40" si="33">ROUNDUP(B20*0.87,)</f>
        <v>36958</v>
      </c>
      <c r="C40" s="200">
        <f t="shared" ref="C40:BN40" si="34">ROUNDUP(C20*0.87,)</f>
        <v>34139</v>
      </c>
      <c r="D40" s="200">
        <f t="shared" si="34"/>
        <v>33356</v>
      </c>
      <c r="E40" s="200">
        <f t="shared" si="34"/>
        <v>33356</v>
      </c>
      <c r="F40" s="200">
        <f t="shared" si="34"/>
        <v>36958</v>
      </c>
      <c r="G40" s="200">
        <f t="shared" si="34"/>
        <v>36958</v>
      </c>
      <c r="H40" s="200">
        <f t="shared" si="34"/>
        <v>35470</v>
      </c>
      <c r="I40" s="200">
        <f t="shared" si="34"/>
        <v>36958</v>
      </c>
      <c r="J40" s="200">
        <f t="shared" si="34"/>
        <v>35470</v>
      </c>
      <c r="K40" s="200">
        <f t="shared" si="34"/>
        <v>35470</v>
      </c>
      <c r="L40" s="200">
        <f t="shared" si="34"/>
        <v>34139</v>
      </c>
      <c r="M40" s="200">
        <f t="shared" si="34"/>
        <v>35470</v>
      </c>
      <c r="N40" s="200">
        <f t="shared" si="34"/>
        <v>35470</v>
      </c>
      <c r="O40" s="200">
        <f t="shared" si="34"/>
        <v>34139</v>
      </c>
      <c r="P40" s="200">
        <f t="shared" si="34"/>
        <v>34139</v>
      </c>
      <c r="Q40" s="200">
        <f t="shared" si="34"/>
        <v>33356</v>
      </c>
      <c r="R40" s="200">
        <f t="shared" si="34"/>
        <v>34139</v>
      </c>
      <c r="S40" s="200">
        <f t="shared" si="34"/>
        <v>38289</v>
      </c>
      <c r="T40" s="200">
        <f t="shared" si="34"/>
        <v>38289</v>
      </c>
      <c r="U40" s="200">
        <f t="shared" si="34"/>
        <v>34139</v>
      </c>
      <c r="V40" s="200">
        <f t="shared" si="34"/>
        <v>33356</v>
      </c>
      <c r="W40" s="200">
        <f t="shared" si="34"/>
        <v>35470</v>
      </c>
      <c r="X40" s="200">
        <f t="shared" si="34"/>
        <v>34139</v>
      </c>
      <c r="Y40" s="200">
        <f t="shared" si="34"/>
        <v>35470</v>
      </c>
      <c r="Z40" s="200">
        <f t="shared" si="34"/>
        <v>34139</v>
      </c>
      <c r="AA40" s="200">
        <f t="shared" si="34"/>
        <v>36958</v>
      </c>
      <c r="AB40" s="200">
        <f t="shared" si="34"/>
        <v>36958</v>
      </c>
      <c r="AC40" s="200">
        <f t="shared" si="34"/>
        <v>38289</v>
      </c>
      <c r="AD40" s="200">
        <f t="shared" si="34"/>
        <v>35470</v>
      </c>
      <c r="AE40" s="200">
        <f t="shared" si="34"/>
        <v>35470</v>
      </c>
      <c r="AF40" s="200">
        <f t="shared" si="34"/>
        <v>35470</v>
      </c>
      <c r="AG40" s="200">
        <f t="shared" si="34"/>
        <v>34139</v>
      </c>
      <c r="AH40" s="200">
        <f t="shared" si="34"/>
        <v>33356</v>
      </c>
      <c r="AI40" s="200">
        <f t="shared" si="34"/>
        <v>32417</v>
      </c>
      <c r="AJ40" s="200">
        <f t="shared" si="34"/>
        <v>32417</v>
      </c>
      <c r="AK40" s="200">
        <f t="shared" si="34"/>
        <v>31477</v>
      </c>
      <c r="AL40" s="200">
        <f t="shared" si="34"/>
        <v>30537</v>
      </c>
      <c r="AM40" s="200">
        <f t="shared" si="34"/>
        <v>31477</v>
      </c>
      <c r="AN40" s="200">
        <f t="shared" si="34"/>
        <v>31477</v>
      </c>
      <c r="AO40" s="200">
        <f t="shared" si="34"/>
        <v>30537</v>
      </c>
      <c r="AP40" s="200">
        <f t="shared" si="34"/>
        <v>33356</v>
      </c>
      <c r="AQ40" s="200">
        <f t="shared" si="34"/>
        <v>33356</v>
      </c>
      <c r="AR40" s="200">
        <f t="shared" si="34"/>
        <v>32417</v>
      </c>
      <c r="AS40" s="200">
        <f t="shared" si="34"/>
        <v>30537</v>
      </c>
      <c r="AT40" s="200">
        <f t="shared" si="34"/>
        <v>25056</v>
      </c>
      <c r="AU40" s="200">
        <f t="shared" si="34"/>
        <v>25996</v>
      </c>
      <c r="AV40" s="200">
        <f t="shared" si="34"/>
        <v>25056</v>
      </c>
      <c r="AW40" s="200">
        <f t="shared" si="34"/>
        <v>25056</v>
      </c>
      <c r="AX40" s="200">
        <f t="shared" si="34"/>
        <v>25056</v>
      </c>
      <c r="AY40" s="200">
        <f t="shared" si="34"/>
        <v>24508</v>
      </c>
      <c r="AZ40" s="200">
        <f t="shared" si="34"/>
        <v>25056</v>
      </c>
      <c r="BA40" s="200">
        <f t="shared" si="34"/>
        <v>24508</v>
      </c>
      <c r="BB40" s="200">
        <f t="shared" si="34"/>
        <v>25056</v>
      </c>
      <c r="BC40" s="200">
        <f t="shared" si="34"/>
        <v>24508</v>
      </c>
      <c r="BD40" s="200">
        <f t="shared" si="34"/>
        <v>23960</v>
      </c>
      <c r="BE40" s="200">
        <f t="shared" si="34"/>
        <v>24508</v>
      </c>
      <c r="BF40" s="200">
        <f t="shared" si="34"/>
        <v>23960</v>
      </c>
      <c r="BG40" s="200">
        <f t="shared" si="34"/>
        <v>24508</v>
      </c>
      <c r="BH40" s="200">
        <f t="shared" si="34"/>
        <v>23960</v>
      </c>
      <c r="BI40" s="200">
        <f t="shared" si="34"/>
        <v>24508</v>
      </c>
      <c r="BJ40" s="200">
        <f t="shared" si="34"/>
        <v>23960</v>
      </c>
      <c r="BK40" s="200">
        <f t="shared" si="34"/>
        <v>24508</v>
      </c>
      <c r="BL40" s="200">
        <f t="shared" si="34"/>
        <v>23960</v>
      </c>
      <c r="BM40" s="200">
        <f t="shared" si="34"/>
        <v>28423</v>
      </c>
      <c r="BN40" s="200">
        <f t="shared" si="34"/>
        <v>29128</v>
      </c>
      <c r="BO40" s="200">
        <f t="shared" ref="BO40:BR40" si="35">ROUNDUP(BO20*0.87,)</f>
        <v>28423</v>
      </c>
      <c r="BP40" s="200">
        <f t="shared" si="35"/>
        <v>29520</v>
      </c>
      <c r="BQ40" s="200">
        <f t="shared" si="35"/>
        <v>30772</v>
      </c>
      <c r="BR40" s="200">
        <f t="shared" si="35"/>
        <v>29520</v>
      </c>
    </row>
    <row r="41" spans="1:70"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row>
    <row r="42" spans="1:70" s="50" customFormat="1" x14ac:dyDescent="0.2">
      <c r="A42" s="88" t="s">
        <v>88</v>
      </c>
      <c r="B42" s="200">
        <f t="shared" ref="B42" si="36">ROUNDUP(B22*0.87,)</f>
        <v>52618</v>
      </c>
      <c r="C42" s="200">
        <f t="shared" ref="C42:BN42" si="37">ROUNDUP(C22*0.87,)</f>
        <v>49799</v>
      </c>
      <c r="D42" s="200">
        <f t="shared" si="37"/>
        <v>49016</v>
      </c>
      <c r="E42" s="200">
        <f t="shared" si="37"/>
        <v>49016</v>
      </c>
      <c r="F42" s="200">
        <f t="shared" si="37"/>
        <v>52618</v>
      </c>
      <c r="G42" s="200">
        <f t="shared" si="37"/>
        <v>52618</v>
      </c>
      <c r="H42" s="200">
        <f t="shared" si="37"/>
        <v>51130</v>
      </c>
      <c r="I42" s="200">
        <f t="shared" si="37"/>
        <v>52618</v>
      </c>
      <c r="J42" s="200">
        <f t="shared" si="37"/>
        <v>51130</v>
      </c>
      <c r="K42" s="200">
        <f t="shared" si="37"/>
        <v>51130</v>
      </c>
      <c r="L42" s="200">
        <f t="shared" si="37"/>
        <v>49799</v>
      </c>
      <c r="M42" s="200">
        <f t="shared" si="37"/>
        <v>51130</v>
      </c>
      <c r="N42" s="200">
        <f t="shared" si="37"/>
        <v>51130</v>
      </c>
      <c r="O42" s="200">
        <f t="shared" si="37"/>
        <v>49799</v>
      </c>
      <c r="P42" s="200">
        <f t="shared" si="37"/>
        <v>49799</v>
      </c>
      <c r="Q42" s="200">
        <f t="shared" si="37"/>
        <v>49016</v>
      </c>
      <c r="R42" s="200">
        <f t="shared" si="37"/>
        <v>49799</v>
      </c>
      <c r="S42" s="200">
        <f t="shared" si="37"/>
        <v>53949</v>
      </c>
      <c r="T42" s="200">
        <f t="shared" si="37"/>
        <v>53949</v>
      </c>
      <c r="U42" s="200">
        <f t="shared" si="37"/>
        <v>49799</v>
      </c>
      <c r="V42" s="200">
        <f t="shared" si="37"/>
        <v>49016</v>
      </c>
      <c r="W42" s="200">
        <f t="shared" si="37"/>
        <v>51130</v>
      </c>
      <c r="X42" s="200">
        <f t="shared" si="37"/>
        <v>49799</v>
      </c>
      <c r="Y42" s="200">
        <f t="shared" si="37"/>
        <v>51130</v>
      </c>
      <c r="Z42" s="200">
        <f t="shared" si="37"/>
        <v>49799</v>
      </c>
      <c r="AA42" s="200">
        <f t="shared" si="37"/>
        <v>52618</v>
      </c>
      <c r="AB42" s="200">
        <f t="shared" si="37"/>
        <v>52618</v>
      </c>
      <c r="AC42" s="200">
        <f t="shared" si="37"/>
        <v>53949</v>
      </c>
      <c r="AD42" s="200">
        <f t="shared" si="37"/>
        <v>51130</v>
      </c>
      <c r="AE42" s="200">
        <f t="shared" si="37"/>
        <v>51130</v>
      </c>
      <c r="AF42" s="200">
        <f t="shared" si="37"/>
        <v>51130</v>
      </c>
      <c r="AG42" s="200">
        <f t="shared" si="37"/>
        <v>49799</v>
      </c>
      <c r="AH42" s="200">
        <f t="shared" si="37"/>
        <v>49016</v>
      </c>
      <c r="AI42" s="200">
        <f t="shared" si="37"/>
        <v>48077</v>
      </c>
      <c r="AJ42" s="200">
        <f t="shared" si="37"/>
        <v>48077</v>
      </c>
      <c r="AK42" s="200">
        <f t="shared" si="37"/>
        <v>47137</v>
      </c>
      <c r="AL42" s="200">
        <f t="shared" si="37"/>
        <v>46197</v>
      </c>
      <c r="AM42" s="200">
        <f t="shared" si="37"/>
        <v>47137</v>
      </c>
      <c r="AN42" s="200">
        <f t="shared" si="37"/>
        <v>47137</v>
      </c>
      <c r="AO42" s="200">
        <f t="shared" si="37"/>
        <v>46197</v>
      </c>
      <c r="AP42" s="200">
        <f t="shared" si="37"/>
        <v>49016</v>
      </c>
      <c r="AQ42" s="200">
        <f t="shared" si="37"/>
        <v>49016</v>
      </c>
      <c r="AR42" s="200">
        <f t="shared" si="37"/>
        <v>48077</v>
      </c>
      <c r="AS42" s="200">
        <f t="shared" si="37"/>
        <v>46197</v>
      </c>
      <c r="AT42" s="200">
        <f t="shared" si="37"/>
        <v>44631</v>
      </c>
      <c r="AU42" s="200">
        <f t="shared" si="37"/>
        <v>45571</v>
      </c>
      <c r="AV42" s="200">
        <f t="shared" si="37"/>
        <v>44631</v>
      </c>
      <c r="AW42" s="200">
        <f t="shared" si="37"/>
        <v>44631</v>
      </c>
      <c r="AX42" s="200">
        <f t="shared" si="37"/>
        <v>44631</v>
      </c>
      <c r="AY42" s="200">
        <f t="shared" si="37"/>
        <v>44083</v>
      </c>
      <c r="AZ42" s="200">
        <f t="shared" si="37"/>
        <v>44631</v>
      </c>
      <c r="BA42" s="200">
        <f t="shared" si="37"/>
        <v>44083</v>
      </c>
      <c r="BB42" s="200">
        <f t="shared" si="37"/>
        <v>44631</v>
      </c>
      <c r="BC42" s="200">
        <f t="shared" si="37"/>
        <v>44083</v>
      </c>
      <c r="BD42" s="200">
        <f t="shared" si="37"/>
        <v>43535</v>
      </c>
      <c r="BE42" s="200">
        <f t="shared" si="37"/>
        <v>44083</v>
      </c>
      <c r="BF42" s="200">
        <f t="shared" si="37"/>
        <v>43535</v>
      </c>
      <c r="BG42" s="200">
        <f t="shared" si="37"/>
        <v>44083</v>
      </c>
      <c r="BH42" s="200">
        <f t="shared" si="37"/>
        <v>43535</v>
      </c>
      <c r="BI42" s="200">
        <f t="shared" si="37"/>
        <v>44083</v>
      </c>
      <c r="BJ42" s="200">
        <f t="shared" si="37"/>
        <v>43535</v>
      </c>
      <c r="BK42" s="200">
        <f t="shared" si="37"/>
        <v>44083</v>
      </c>
      <c r="BL42" s="200">
        <f t="shared" si="37"/>
        <v>43535</v>
      </c>
      <c r="BM42" s="200">
        <f t="shared" si="37"/>
        <v>51913</v>
      </c>
      <c r="BN42" s="200">
        <f t="shared" si="37"/>
        <v>52618</v>
      </c>
      <c r="BO42" s="200">
        <f t="shared" ref="BO42:BR42" si="38">ROUNDUP(BO22*0.87,)</f>
        <v>51913</v>
      </c>
      <c r="BP42" s="200">
        <f t="shared" si="38"/>
        <v>53010</v>
      </c>
      <c r="BQ42" s="200">
        <f t="shared" si="38"/>
        <v>54262</v>
      </c>
      <c r="BR42" s="200">
        <f t="shared" si="38"/>
        <v>53010</v>
      </c>
    </row>
    <row r="43" spans="1:70" s="50" customFormat="1" x14ac:dyDescent="0.2">
      <c r="A43" s="100"/>
      <c r="B43" s="194"/>
      <c r="C43" s="194"/>
      <c r="D43" s="194"/>
      <c r="E43" s="194"/>
      <c r="F43" s="194"/>
      <c r="G43" s="194"/>
      <c r="H43" s="194"/>
      <c r="I43" s="194"/>
      <c r="J43" s="194"/>
      <c r="K43" s="194"/>
      <c r="L43" s="194"/>
      <c r="M43" s="194"/>
      <c r="N43" s="194"/>
      <c r="O43" s="194"/>
      <c r="P43" s="194"/>
      <c r="Q43" s="194"/>
      <c r="R43" s="194"/>
      <c r="S43" s="194"/>
      <c r="T43" s="194"/>
    </row>
    <row r="44" spans="1:70" s="50" customFormat="1" ht="12.75" thickBot="1" x14ac:dyDescent="0.25">
      <c r="A44" s="100"/>
      <c r="B44" s="194"/>
      <c r="C44" s="194"/>
      <c r="D44" s="194"/>
      <c r="E44" s="194"/>
      <c r="F44" s="194"/>
      <c r="G44" s="194"/>
      <c r="H44" s="194"/>
      <c r="I44" s="194"/>
      <c r="J44" s="194"/>
      <c r="K44" s="194"/>
      <c r="L44" s="194"/>
      <c r="M44" s="194"/>
      <c r="N44" s="194"/>
    </row>
    <row r="45" spans="1:70" s="50" customFormat="1" ht="12.75" thickBot="1" x14ac:dyDescent="0.25">
      <c r="A45" s="104" t="s">
        <v>66</v>
      </c>
    </row>
    <row r="46" spans="1:70" x14ac:dyDescent="0.2">
      <c r="A46" s="63" t="s">
        <v>78</v>
      </c>
    </row>
    <row r="47" spans="1:70" ht="9" hidden="1" customHeight="1" x14ac:dyDescent="0.2">
      <c r="A47" s="43" t="s">
        <v>67</v>
      </c>
    </row>
    <row r="48" spans="1:70"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R37"/>
  <sheetViews>
    <sheetView zoomScaleNormal="10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ht="18" customHeight="1" x14ac:dyDescent="0.2">
      <c r="A3" s="111" t="s">
        <v>100</v>
      </c>
      <c r="B3" s="191">
        <f>'РБ ВВ 10(2025)| FIT15'!B24</f>
        <v>45834</v>
      </c>
      <c r="C3" s="191">
        <f>'РБ ВВ 10(2025)| FIT15'!C24</f>
        <v>45836</v>
      </c>
      <c r="D3" s="191">
        <f>'РБ ВВ 10(2025)| FIT15'!D24</f>
        <v>45837</v>
      </c>
      <c r="E3" s="191">
        <f>'РБ ВВ 10(2025)| FIT15'!E24</f>
        <v>45838</v>
      </c>
      <c r="F3" s="191">
        <f>'РБ ВВ 10(2025)| FIT15'!F24</f>
        <v>45839</v>
      </c>
      <c r="G3" s="191">
        <f>'РБ ВВ 10(2025)| FIT15'!G24</f>
        <v>45842</v>
      </c>
      <c r="H3" s="191">
        <f>'РБ ВВ 10(2025)| FIT15'!H24</f>
        <v>45843</v>
      </c>
      <c r="I3" s="191">
        <f>'РБ ВВ 10(2025)| FIT15'!I24</f>
        <v>45845</v>
      </c>
      <c r="J3" s="191">
        <f>'РБ ВВ 10(2025)| FIT15'!J24</f>
        <v>45847</v>
      </c>
      <c r="K3" s="191">
        <f>'РБ ВВ 10(2025)| FIT15'!K24</f>
        <v>45849</v>
      </c>
      <c r="L3" s="191">
        <f>'РБ ВВ 10(2025)| FIT15'!L24</f>
        <v>45851</v>
      </c>
      <c r="M3" s="191">
        <f>'РБ ВВ 10(2025)| FIT15'!M24</f>
        <v>45852</v>
      </c>
      <c r="N3" s="191">
        <f>'РБ ВВ 10(2025)| FIT15'!N24</f>
        <v>45853</v>
      </c>
      <c r="O3" s="191">
        <f>'РБ ВВ 10(2025)| FIT15'!O24</f>
        <v>45856</v>
      </c>
      <c r="P3" s="191">
        <f>'РБ ВВ 10(2025)| FIT15'!P24</f>
        <v>45858</v>
      </c>
      <c r="Q3" s="191">
        <f>'РБ ВВ 10(2025)| FIT15'!Q24</f>
        <v>45859</v>
      </c>
      <c r="R3" s="191">
        <f>'РБ ВВ 10(2025)| FIT15'!R24</f>
        <v>45862</v>
      </c>
      <c r="S3" s="191">
        <f>'РБ ВВ 10(2025)| FIT15'!S24</f>
        <v>45863</v>
      </c>
      <c r="T3" s="191">
        <f>'РБ ВВ 10(2025)| FIT15'!T24</f>
        <v>45865</v>
      </c>
      <c r="U3" s="191">
        <f>'РБ ВВ 10(2025)| FIT15'!U24</f>
        <v>45867</v>
      </c>
      <c r="V3" s="191">
        <f>'РБ ВВ 10(2025)| FIT15'!V24</f>
        <v>45868</v>
      </c>
      <c r="W3" s="191">
        <f>'РБ ВВ 10(2025)| FIT15'!W24</f>
        <v>45870</v>
      </c>
      <c r="X3" s="191">
        <f>'РБ ВВ 10(2025)| FIT15'!X24</f>
        <v>45872</v>
      </c>
      <c r="Y3" s="191">
        <f>'РБ ВВ 10(2025)| FIT15'!Y24</f>
        <v>45874</v>
      </c>
      <c r="Z3" s="191">
        <f>'РБ ВВ 10(2025)| FIT15'!Z24</f>
        <v>45875</v>
      </c>
      <c r="AA3" s="191">
        <f>'РБ ВВ 10(2025)| FIT15'!AA24</f>
        <v>45878</v>
      </c>
      <c r="AB3" s="191">
        <f>'РБ ВВ 10(2025)| FIT15'!AB24</f>
        <v>45880</v>
      </c>
      <c r="AC3" s="191">
        <f>'РБ ВВ 10(2025)| FIT15'!AC24</f>
        <v>45885</v>
      </c>
      <c r="AD3" s="191">
        <f>'РБ ВВ 10(2025)| FIT15'!AD24</f>
        <v>45886</v>
      </c>
      <c r="AE3" s="191">
        <f>'РБ ВВ 10(2025)| FIT15'!AE24</f>
        <v>45887</v>
      </c>
      <c r="AF3" s="191">
        <f>'РБ ВВ 10(2025)| FIT15'!AF24</f>
        <v>45888</v>
      </c>
      <c r="AG3" s="191">
        <f>'РБ ВВ 10(2025)| FIT15'!AG24</f>
        <v>45890</v>
      </c>
      <c r="AH3" s="191">
        <f>'РБ ВВ 10(2025)| FIT15'!AH24</f>
        <v>45891</v>
      </c>
      <c r="AI3" s="191">
        <f>'РБ ВВ 10(2025)| FIT15'!AI24</f>
        <v>45892</v>
      </c>
      <c r="AJ3" s="191">
        <f>'РБ ВВ 10(2025)| FIT15'!AJ24</f>
        <v>45894</v>
      </c>
      <c r="AK3" s="191">
        <f>'РБ ВВ 10(2025)| FIT15'!AK24</f>
        <v>45895</v>
      </c>
      <c r="AL3" s="191">
        <f>'РБ ВВ 10(2025)| FIT15'!AL24</f>
        <v>45897</v>
      </c>
      <c r="AM3" s="191">
        <f>'РБ ВВ 10(2025)| FIT15'!AM24</f>
        <v>45901</v>
      </c>
      <c r="AN3" s="191">
        <f>'РБ ВВ 10(2025)| FIT15'!AN24</f>
        <v>45905</v>
      </c>
      <c r="AO3" s="191">
        <f>'РБ ВВ 10(2025)| FIT15'!AO24</f>
        <v>45907</v>
      </c>
      <c r="AP3" s="191">
        <f>'РБ ВВ 10(2025)| FIT15'!AP24</f>
        <v>45908</v>
      </c>
      <c r="AQ3" s="191">
        <f>'РБ ВВ 10(2025)| FIT15'!AQ24</f>
        <v>45911</v>
      </c>
      <c r="AR3" s="191">
        <f>'РБ ВВ 10(2025)| FIT15'!AR24</f>
        <v>45912</v>
      </c>
      <c r="AS3" s="191">
        <f>'РБ ВВ 10(2025)| FIT15'!AS24</f>
        <v>45921</v>
      </c>
      <c r="AT3" s="191">
        <f>'РБ ВВ 10(2025)| FIT15'!AT24</f>
        <v>45931</v>
      </c>
      <c r="AU3" s="191">
        <f>'РБ ВВ 10(2025)| FIT15'!AU24</f>
        <v>45940</v>
      </c>
      <c r="AV3" s="191">
        <f>'РБ ВВ 10(2025)| FIT15'!AV24</f>
        <v>45942</v>
      </c>
      <c r="AW3" s="191">
        <f>'РБ ВВ 10(2025)| FIT15'!AW24</f>
        <v>45947</v>
      </c>
      <c r="AX3" s="191">
        <f>'РБ ВВ 10(2025)| FIT15'!AX24</f>
        <v>45949</v>
      </c>
      <c r="AY3" s="191">
        <f>'РБ ВВ 10(2025)| FIT15'!AY24</f>
        <v>45953</v>
      </c>
      <c r="AZ3" s="191">
        <f>'РБ ВВ 10(2025)| FIT15'!AZ24</f>
        <v>45954</v>
      </c>
      <c r="BA3" s="191">
        <f>'РБ ВВ 10(2025)| FIT15'!BA24</f>
        <v>45956</v>
      </c>
      <c r="BB3" s="191">
        <f>'РБ ВВ 10(2025)| FIT15'!BB24</f>
        <v>45961</v>
      </c>
      <c r="BC3" s="191">
        <f>'РБ ВВ 10(2025)| FIT15'!BC24</f>
        <v>45965</v>
      </c>
      <c r="BD3" s="191">
        <f>'РБ ВВ 10(2025)| FIT15'!BD24</f>
        <v>45966</v>
      </c>
      <c r="BE3" s="191">
        <f>'РБ ВВ 10(2025)| FIT15'!BE24</f>
        <v>45968</v>
      </c>
      <c r="BF3" s="191">
        <f>'РБ ВВ 10(2025)| FIT15'!BF24</f>
        <v>45970</v>
      </c>
      <c r="BG3" s="191">
        <f>'РБ ВВ 10(2025)| FIT15'!BG24</f>
        <v>45975</v>
      </c>
      <c r="BH3" s="191">
        <f>'РБ ВВ 10(2025)| FIT15'!BH24</f>
        <v>45977</v>
      </c>
      <c r="BI3" s="191">
        <f>'РБ ВВ 10(2025)| FIT15'!BI24</f>
        <v>45982</v>
      </c>
      <c r="BJ3" s="191">
        <f>'РБ ВВ 10(2025)| FIT15'!BJ24</f>
        <v>45984</v>
      </c>
      <c r="BK3" s="191">
        <f>'РБ ВВ 10(2025)| FIT15'!BK24</f>
        <v>45989</v>
      </c>
      <c r="BL3" s="191">
        <f>'РБ ВВ 10(2025)| FIT15'!BL24</f>
        <v>45991</v>
      </c>
      <c r="BM3" s="191">
        <f>'РБ ВВ 10(2025)| FIT15'!BM24</f>
        <v>45992</v>
      </c>
      <c r="BN3" s="191">
        <f>'РБ ВВ 10(2025)| FIT15'!BN24</f>
        <v>45998</v>
      </c>
      <c r="BO3" s="191">
        <f>'РБ ВВ 10(2025)| FIT15'!BO24</f>
        <v>46000</v>
      </c>
      <c r="BP3" s="191">
        <f>'РБ ВВ 10(2025)| FIT15'!BP24</f>
        <v>46003</v>
      </c>
      <c r="BQ3" s="191">
        <f>'РБ ВВ 10(2025)| FIT15'!BQ24</f>
        <v>46010</v>
      </c>
      <c r="BR3" s="191">
        <f>'РБ ВВ 10(2025)| FIT15'!BR24</f>
        <v>46012</v>
      </c>
    </row>
    <row r="4" spans="1:70" ht="20.25" customHeight="1" x14ac:dyDescent="0.2">
      <c r="A4" s="90" t="s">
        <v>64</v>
      </c>
      <c r="B4" s="191">
        <f>'РБ ВВ 10(2025)| FIT15'!B25</f>
        <v>45835</v>
      </c>
      <c r="C4" s="191">
        <f>'РБ ВВ 10(2025)| FIT15'!C25</f>
        <v>45836</v>
      </c>
      <c r="D4" s="191">
        <f>'РБ ВВ 10(2025)| FIT15'!D25</f>
        <v>45837</v>
      </c>
      <c r="E4" s="191">
        <f>'РБ ВВ 10(2025)| FIT15'!E25</f>
        <v>45838</v>
      </c>
      <c r="F4" s="191">
        <f>'РБ ВВ 10(2025)| FIT15'!F25</f>
        <v>45841</v>
      </c>
      <c r="G4" s="191">
        <f>'РБ ВВ 10(2025)| FIT15'!G25</f>
        <v>45842</v>
      </c>
      <c r="H4" s="191">
        <f>'РБ ВВ 10(2025)| FIT15'!H25</f>
        <v>45844</v>
      </c>
      <c r="I4" s="191">
        <f>'РБ ВВ 10(2025)| FIT15'!I25</f>
        <v>45846</v>
      </c>
      <c r="J4" s="191">
        <f>'РБ ВВ 10(2025)| FIT15'!J25</f>
        <v>45848</v>
      </c>
      <c r="K4" s="191">
        <f>'РБ ВВ 10(2025)| FIT15'!K25</f>
        <v>45850</v>
      </c>
      <c r="L4" s="191">
        <f>'РБ ВВ 10(2025)| FIT15'!L25</f>
        <v>45851</v>
      </c>
      <c r="M4" s="191">
        <f>'РБ ВВ 10(2025)| FIT15'!M25</f>
        <v>45852</v>
      </c>
      <c r="N4" s="191">
        <f>'РБ ВВ 10(2025)| FIT15'!N25</f>
        <v>45855</v>
      </c>
      <c r="O4" s="191">
        <f>'РБ ВВ 10(2025)| FIT15'!O25</f>
        <v>45857</v>
      </c>
      <c r="P4" s="191">
        <f>'РБ ВВ 10(2025)| FIT15'!P25</f>
        <v>45858</v>
      </c>
      <c r="Q4" s="191">
        <f>'РБ ВВ 10(2025)| FIT15'!Q25</f>
        <v>45861</v>
      </c>
      <c r="R4" s="191">
        <f>'РБ ВВ 10(2025)| FIT15'!R25</f>
        <v>45862</v>
      </c>
      <c r="S4" s="191">
        <f>'РБ ВВ 10(2025)| FIT15'!S25</f>
        <v>45864</v>
      </c>
      <c r="T4" s="191">
        <f>'РБ ВВ 10(2025)| FIT15'!T25</f>
        <v>45866</v>
      </c>
      <c r="U4" s="191">
        <f>'РБ ВВ 10(2025)| FIT15'!U25</f>
        <v>45867</v>
      </c>
      <c r="V4" s="191">
        <f>'РБ ВВ 10(2025)| FIT15'!V25</f>
        <v>45869</v>
      </c>
      <c r="W4" s="191">
        <f>'РБ ВВ 10(2025)| FIT15'!W25</f>
        <v>45871</v>
      </c>
      <c r="X4" s="191">
        <f>'РБ ВВ 10(2025)| FIT15'!X25</f>
        <v>45873</v>
      </c>
      <c r="Y4" s="191">
        <f>'РБ ВВ 10(2025)| FIT15'!Y25</f>
        <v>45874</v>
      </c>
      <c r="Z4" s="191">
        <f>'РБ ВВ 10(2025)| FIT15'!Z25</f>
        <v>45877</v>
      </c>
      <c r="AA4" s="191">
        <f>'РБ ВВ 10(2025)| FIT15'!AA25</f>
        <v>45879</v>
      </c>
      <c r="AB4" s="191">
        <f>'РБ ВВ 10(2025)| FIT15'!AB25</f>
        <v>45884</v>
      </c>
      <c r="AC4" s="191">
        <f>'РБ ВВ 10(2025)| FIT15'!AC25</f>
        <v>45885</v>
      </c>
      <c r="AD4" s="191">
        <f>'РБ ВВ 10(2025)| FIT15'!AD25</f>
        <v>45886</v>
      </c>
      <c r="AE4" s="191">
        <f>'РБ ВВ 10(2025)| FIT15'!AE25</f>
        <v>45887</v>
      </c>
      <c r="AF4" s="191">
        <f>'РБ ВВ 10(2025)| FIT15'!AF25</f>
        <v>45889</v>
      </c>
      <c r="AG4" s="191">
        <f>'РБ ВВ 10(2025)| FIT15'!AG25</f>
        <v>45890</v>
      </c>
      <c r="AH4" s="191">
        <f>'РБ ВВ 10(2025)| FIT15'!AH25</f>
        <v>45891</v>
      </c>
      <c r="AI4" s="191">
        <f>'РБ ВВ 10(2025)| FIT15'!AI25</f>
        <v>45893</v>
      </c>
      <c r="AJ4" s="191">
        <f>'РБ ВВ 10(2025)| FIT15'!AJ25</f>
        <v>45894</v>
      </c>
      <c r="AK4" s="191">
        <f>'РБ ВВ 10(2025)| FIT15'!AK25</f>
        <v>45896</v>
      </c>
      <c r="AL4" s="191">
        <f>'РБ ВВ 10(2025)| FIT15'!AL25</f>
        <v>45900</v>
      </c>
      <c r="AM4" s="191">
        <f>'РБ ВВ 10(2025)| FIT15'!AM25</f>
        <v>45904</v>
      </c>
      <c r="AN4" s="191">
        <f>'РБ ВВ 10(2025)| FIT15'!AN25</f>
        <v>45906</v>
      </c>
      <c r="AO4" s="191">
        <f>'РБ ВВ 10(2025)| FIT15'!AO25</f>
        <v>45907</v>
      </c>
      <c r="AP4" s="191">
        <f>'РБ ВВ 10(2025)| FIT15'!AP25</f>
        <v>45910</v>
      </c>
      <c r="AQ4" s="191">
        <f>'РБ ВВ 10(2025)| FIT15'!AQ25</f>
        <v>45911</v>
      </c>
      <c r="AR4" s="191">
        <f>'РБ ВВ 10(2025)| FIT15'!AR25</f>
        <v>45920</v>
      </c>
      <c r="AS4" s="191">
        <f>'РБ ВВ 10(2025)| FIT15'!AS25</f>
        <v>45930</v>
      </c>
      <c r="AT4" s="191">
        <f>'РБ ВВ 10(2025)| FIT15'!AT25</f>
        <v>45939</v>
      </c>
      <c r="AU4" s="191">
        <f>'РБ ВВ 10(2025)| FIT15'!AU25</f>
        <v>45941</v>
      </c>
      <c r="AV4" s="191">
        <f>'РБ ВВ 10(2025)| FIT15'!AV25</f>
        <v>45946</v>
      </c>
      <c r="AW4" s="191">
        <f>'РБ ВВ 10(2025)| FIT15'!AW25</f>
        <v>45948</v>
      </c>
      <c r="AX4" s="191">
        <f>'РБ ВВ 10(2025)| FIT15'!AX25</f>
        <v>45952</v>
      </c>
      <c r="AY4" s="191">
        <f>'РБ ВВ 10(2025)| FIT15'!AY25</f>
        <v>45953</v>
      </c>
      <c r="AZ4" s="191">
        <f>'РБ ВВ 10(2025)| FIT15'!AZ25</f>
        <v>45955</v>
      </c>
      <c r="BA4" s="191">
        <f>'РБ ВВ 10(2025)| FIT15'!BA25</f>
        <v>45960</v>
      </c>
      <c r="BB4" s="191">
        <f>'РБ ВВ 10(2025)| FIT15'!BB25</f>
        <v>45964</v>
      </c>
      <c r="BC4" s="191">
        <f>'РБ ВВ 10(2025)| FIT15'!BC25</f>
        <v>45965</v>
      </c>
      <c r="BD4" s="191">
        <f>'РБ ВВ 10(2025)| FIT15'!BD25</f>
        <v>45967</v>
      </c>
      <c r="BE4" s="191">
        <f>'РБ ВВ 10(2025)| FIT15'!BE25</f>
        <v>45969</v>
      </c>
      <c r="BF4" s="191">
        <f>'РБ ВВ 10(2025)| FIT15'!BF25</f>
        <v>45974</v>
      </c>
      <c r="BG4" s="191">
        <f>'РБ ВВ 10(2025)| FIT15'!BG25</f>
        <v>45976</v>
      </c>
      <c r="BH4" s="191">
        <f>'РБ ВВ 10(2025)| FIT15'!BH25</f>
        <v>45981</v>
      </c>
      <c r="BI4" s="191">
        <f>'РБ ВВ 10(2025)| FIT15'!BI25</f>
        <v>45983</v>
      </c>
      <c r="BJ4" s="191">
        <f>'РБ ВВ 10(2025)| FIT15'!BJ25</f>
        <v>45988</v>
      </c>
      <c r="BK4" s="191">
        <f>'РБ ВВ 10(2025)| FIT15'!BK25</f>
        <v>45990</v>
      </c>
      <c r="BL4" s="191">
        <f>'РБ ВВ 10(2025)| FIT15'!BL25</f>
        <v>45991</v>
      </c>
      <c r="BM4" s="191">
        <f>'РБ ВВ 10(2025)| FIT15'!BM25</f>
        <v>45997</v>
      </c>
      <c r="BN4" s="191">
        <f>'РБ ВВ 10(2025)| FIT15'!BN25</f>
        <v>45999</v>
      </c>
      <c r="BO4" s="191">
        <f>'РБ ВВ 10(2025)| FIT15'!BO25</f>
        <v>46002</v>
      </c>
      <c r="BP4" s="191">
        <f>'РБ ВВ 10(2025)| FIT15'!BP25</f>
        <v>46009</v>
      </c>
      <c r="BQ4" s="191">
        <f>'РБ ВВ 10(2025)| FIT15'!BQ25</f>
        <v>46011</v>
      </c>
      <c r="BR4" s="191">
        <f>'РБ ВВ 10(2025)| FIT15'!BR25</f>
        <v>46016</v>
      </c>
    </row>
    <row r="5" spans="1:70" s="44" customFormat="1" x14ac:dyDescent="0.2">
      <c r="A5" s="42" t="s">
        <v>83</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row>
    <row r="6" spans="1:70" s="50" customFormat="1" x14ac:dyDescent="0.2">
      <c r="A6" s="88">
        <v>1</v>
      </c>
      <c r="B6" s="200">
        <f>'РБ ВВ 10(2025)| FIT18'!B27+25</f>
        <v>16077</v>
      </c>
      <c r="C6" s="200">
        <f>'РБ ВВ 10(2025)| FIT18'!C27+25</f>
        <v>13258</v>
      </c>
      <c r="D6" s="200">
        <f>'РБ ВВ 10(2025)| FIT18'!D27+25</f>
        <v>12475</v>
      </c>
      <c r="E6" s="200">
        <f>'РБ ВВ 10(2025)| FIT18'!E27+25</f>
        <v>12475</v>
      </c>
      <c r="F6" s="200">
        <f>'РБ ВВ 10(2025)| FIT18'!F27+25</f>
        <v>16077</v>
      </c>
      <c r="G6" s="200">
        <f>'РБ ВВ 10(2025)| FIT18'!G27+25</f>
        <v>16077</v>
      </c>
      <c r="H6" s="200">
        <f>'РБ ВВ 10(2025)| FIT18'!H27+25</f>
        <v>14589</v>
      </c>
      <c r="I6" s="200">
        <f>'РБ ВВ 10(2025)| FIT18'!I27+25</f>
        <v>16077</v>
      </c>
      <c r="J6" s="200">
        <f>'РБ ВВ 10(2025)| FIT18'!J27+25</f>
        <v>14589</v>
      </c>
      <c r="K6" s="200">
        <f>'РБ ВВ 10(2025)| FIT18'!K27+25</f>
        <v>14589</v>
      </c>
      <c r="L6" s="200">
        <f>'РБ ВВ 10(2025)| FIT18'!L27+25</f>
        <v>13258</v>
      </c>
      <c r="M6" s="200">
        <f>'РБ ВВ 10(2025)| FIT18'!M27+25</f>
        <v>14589</v>
      </c>
      <c r="N6" s="200">
        <f>'РБ ВВ 10(2025)| FIT18'!N27+25</f>
        <v>14589</v>
      </c>
      <c r="O6" s="200">
        <f>'РБ ВВ 10(2025)| FIT18'!O27+25</f>
        <v>13258</v>
      </c>
      <c r="P6" s="200">
        <f>'РБ ВВ 10(2025)| FIT18'!P27+25</f>
        <v>13258</v>
      </c>
      <c r="Q6" s="200">
        <f>'РБ ВВ 10(2025)| FIT18'!Q27+25</f>
        <v>12475</v>
      </c>
      <c r="R6" s="200">
        <f>'РБ ВВ 10(2025)| FIT18'!R27+25</f>
        <v>13258</v>
      </c>
      <c r="S6" s="200">
        <f>'РБ ВВ 10(2025)| FIT18'!S27+25</f>
        <v>17408</v>
      </c>
      <c r="T6" s="200">
        <f>'РБ ВВ 10(2025)| FIT18'!T27+25</f>
        <v>17408</v>
      </c>
      <c r="U6" s="200">
        <f>'РБ ВВ 10(2025)| FIT18'!U27+25</f>
        <v>13258</v>
      </c>
      <c r="V6" s="200">
        <f>'РБ ВВ 10(2025)| FIT18'!V27+25</f>
        <v>12475</v>
      </c>
      <c r="W6" s="200">
        <f>'РБ ВВ 10(2025)| FIT18'!W27+25</f>
        <v>14589</v>
      </c>
      <c r="X6" s="200">
        <f>'РБ ВВ 10(2025)| FIT18'!X27+25</f>
        <v>13258</v>
      </c>
      <c r="Y6" s="200">
        <f>'РБ ВВ 10(2025)| FIT18'!Y27+25</f>
        <v>14589</v>
      </c>
      <c r="Z6" s="200">
        <f>'РБ ВВ 10(2025)| FIT18'!Z27+25</f>
        <v>13258</v>
      </c>
      <c r="AA6" s="200">
        <f>'РБ ВВ 10(2025)| FIT18'!AA27+25</f>
        <v>16077</v>
      </c>
      <c r="AB6" s="200">
        <f>'РБ ВВ 10(2025)| FIT18'!AB27+25</f>
        <v>16077</v>
      </c>
      <c r="AC6" s="200">
        <f>'РБ ВВ 10(2025)| FIT18'!AC27+25</f>
        <v>17408</v>
      </c>
      <c r="AD6" s="200">
        <f>'РБ ВВ 10(2025)| FIT18'!AD27+25</f>
        <v>14589</v>
      </c>
      <c r="AE6" s="200">
        <f>'РБ ВВ 10(2025)| FIT18'!AE27+25</f>
        <v>14589</v>
      </c>
      <c r="AF6" s="200">
        <f>'РБ ВВ 10(2025)| FIT18'!AF27+25</f>
        <v>14589</v>
      </c>
      <c r="AG6" s="200">
        <f>'РБ ВВ 10(2025)| FIT18'!AG27+25</f>
        <v>13258</v>
      </c>
      <c r="AH6" s="200">
        <f>'РБ ВВ 10(2025)| FIT18'!AH27+25</f>
        <v>12475</v>
      </c>
      <c r="AI6" s="200">
        <f>'РБ ВВ 10(2025)| FIT18'!AI27+25</f>
        <v>11536</v>
      </c>
      <c r="AJ6" s="200">
        <f>'РБ ВВ 10(2025)| FIT18'!AJ27+25</f>
        <v>11536</v>
      </c>
      <c r="AK6" s="200">
        <f>'РБ ВВ 10(2025)| FIT18'!AK27+25</f>
        <v>10596</v>
      </c>
      <c r="AL6" s="200">
        <f>'РБ ВВ 10(2025)| FIT18'!AL27+25</f>
        <v>9656</v>
      </c>
      <c r="AM6" s="200">
        <f>'РБ ВВ 10(2025)| FIT18'!AM27+25</f>
        <v>10596</v>
      </c>
      <c r="AN6" s="200">
        <f>'РБ ВВ 10(2025)| FIT18'!AN27+25</f>
        <v>10596</v>
      </c>
      <c r="AO6" s="200">
        <f>'РБ ВВ 10(2025)| FIT18'!AO27+25</f>
        <v>9656</v>
      </c>
      <c r="AP6" s="200">
        <f>'РБ ВВ 10(2025)| FIT18'!AP27+25</f>
        <v>12475</v>
      </c>
      <c r="AQ6" s="200">
        <f>'РБ ВВ 10(2025)| FIT18'!AQ27+25</f>
        <v>12475</v>
      </c>
      <c r="AR6" s="200">
        <f>'РБ ВВ 10(2025)| FIT18'!AR27+25</f>
        <v>11536</v>
      </c>
      <c r="AS6" s="200">
        <f>'РБ ВВ 10(2025)| FIT18'!AS27+25</f>
        <v>9656</v>
      </c>
      <c r="AT6" s="200">
        <f>'РБ ВВ 10(2025)| FIT18'!AT27+25</f>
        <v>8090</v>
      </c>
      <c r="AU6" s="200">
        <f>'РБ ВВ 10(2025)| FIT18'!AU27+25</f>
        <v>9030</v>
      </c>
      <c r="AV6" s="200">
        <f>'РБ ВВ 10(2025)| FIT18'!AV27+25</f>
        <v>8090</v>
      </c>
      <c r="AW6" s="200">
        <f>'РБ ВВ 10(2025)| FIT18'!AW27+25</f>
        <v>8090</v>
      </c>
      <c r="AX6" s="200">
        <f>'РБ ВВ 10(2025)| FIT18'!AX27+25</f>
        <v>8090</v>
      </c>
      <c r="AY6" s="200">
        <f>'РБ ВВ 10(2025)| FIT18'!AY27+25</f>
        <v>7542</v>
      </c>
      <c r="AZ6" s="200">
        <f>'РБ ВВ 10(2025)| FIT18'!AZ27+25</f>
        <v>8090</v>
      </c>
      <c r="BA6" s="200">
        <f>'РБ ВВ 10(2025)| FIT18'!BA27+25</f>
        <v>7542</v>
      </c>
      <c r="BB6" s="200">
        <f>'РБ ВВ 10(2025)| FIT18'!BB27+25</f>
        <v>8090</v>
      </c>
      <c r="BC6" s="200">
        <f>'РБ ВВ 10(2025)| FIT18'!BC27+25</f>
        <v>7542</v>
      </c>
      <c r="BD6" s="200">
        <f>'РБ ВВ 10(2025)| FIT18'!BD27+25</f>
        <v>6994</v>
      </c>
      <c r="BE6" s="200">
        <f>'РБ ВВ 10(2025)| FIT18'!BE27+25</f>
        <v>7542</v>
      </c>
      <c r="BF6" s="200">
        <f>'РБ ВВ 10(2025)| FIT18'!BF27+25</f>
        <v>6994</v>
      </c>
      <c r="BG6" s="200">
        <f>'РБ ВВ 10(2025)| FIT18'!BG27+25</f>
        <v>7542</v>
      </c>
      <c r="BH6" s="200">
        <f>'РБ ВВ 10(2025)| FIT18'!BH27+25</f>
        <v>6994</v>
      </c>
      <c r="BI6" s="200">
        <f>'РБ ВВ 10(2025)| FIT18'!BI27+25</f>
        <v>7542</v>
      </c>
      <c r="BJ6" s="200">
        <f>'РБ ВВ 10(2025)| FIT18'!BJ27+25</f>
        <v>6994</v>
      </c>
      <c r="BK6" s="200">
        <f>'РБ ВВ 10(2025)| FIT18'!BK27+25</f>
        <v>7542</v>
      </c>
      <c r="BL6" s="200">
        <f>'РБ ВВ 10(2025)| FIT18'!BL27+25</f>
        <v>6994</v>
      </c>
      <c r="BM6" s="200">
        <f>'РБ ВВ 10(2025)| FIT18'!BM27+25</f>
        <v>7542</v>
      </c>
      <c r="BN6" s="200">
        <f>'РБ ВВ 10(2025)| FIT18'!BN27+25</f>
        <v>8247</v>
      </c>
      <c r="BO6" s="200">
        <f>'РБ ВВ 10(2025)| FIT18'!BO27+25</f>
        <v>7542</v>
      </c>
      <c r="BP6" s="200">
        <f>'РБ ВВ 10(2025)| FIT18'!BP27+25</f>
        <v>8638</v>
      </c>
      <c r="BQ6" s="200">
        <f>'РБ ВВ 10(2025)| FIT18'!BQ27+25</f>
        <v>9891</v>
      </c>
      <c r="BR6" s="200">
        <f>'РБ ВВ 10(2025)| FIT18'!BR27+25</f>
        <v>8638</v>
      </c>
    </row>
    <row r="7" spans="1:70" s="50" customFormat="1" x14ac:dyDescent="0.2">
      <c r="A7" s="88">
        <v>2</v>
      </c>
      <c r="B7" s="200">
        <f>'РБ ВВ 10(2025)| FIT18'!B28+25</f>
        <v>17408</v>
      </c>
      <c r="C7" s="200">
        <f>'РБ ВВ 10(2025)| FIT18'!C28+25</f>
        <v>14589</v>
      </c>
      <c r="D7" s="200">
        <f>'РБ ВВ 10(2025)| FIT18'!D28+25</f>
        <v>13806</v>
      </c>
      <c r="E7" s="200">
        <f>'РБ ВВ 10(2025)| FIT18'!E28+25</f>
        <v>13806</v>
      </c>
      <c r="F7" s="200">
        <f>'РБ ВВ 10(2025)| FIT18'!F28+25</f>
        <v>17408</v>
      </c>
      <c r="G7" s="200">
        <f>'РБ ВВ 10(2025)| FIT18'!G28+25</f>
        <v>17408</v>
      </c>
      <c r="H7" s="200">
        <f>'РБ ВВ 10(2025)| FIT18'!H28+25</f>
        <v>15920</v>
      </c>
      <c r="I7" s="200">
        <f>'РБ ВВ 10(2025)| FIT18'!I28+25</f>
        <v>17408</v>
      </c>
      <c r="J7" s="200">
        <f>'РБ ВВ 10(2025)| FIT18'!J28+25</f>
        <v>15920</v>
      </c>
      <c r="K7" s="200">
        <f>'РБ ВВ 10(2025)| FIT18'!K28+25</f>
        <v>15920</v>
      </c>
      <c r="L7" s="200">
        <f>'РБ ВВ 10(2025)| FIT18'!L28+25</f>
        <v>14589</v>
      </c>
      <c r="M7" s="200">
        <f>'РБ ВВ 10(2025)| FIT18'!M28+25</f>
        <v>15920</v>
      </c>
      <c r="N7" s="200">
        <f>'РБ ВВ 10(2025)| FIT18'!N28+25</f>
        <v>15920</v>
      </c>
      <c r="O7" s="200">
        <f>'РБ ВВ 10(2025)| FIT18'!O28+25</f>
        <v>14589</v>
      </c>
      <c r="P7" s="200">
        <f>'РБ ВВ 10(2025)| FIT18'!P28+25</f>
        <v>14589</v>
      </c>
      <c r="Q7" s="200">
        <f>'РБ ВВ 10(2025)| FIT18'!Q28+25</f>
        <v>13806</v>
      </c>
      <c r="R7" s="200">
        <f>'РБ ВВ 10(2025)| FIT18'!R28+25</f>
        <v>14589</v>
      </c>
      <c r="S7" s="200">
        <f>'РБ ВВ 10(2025)| FIT18'!S28+25</f>
        <v>18739</v>
      </c>
      <c r="T7" s="200">
        <f>'РБ ВВ 10(2025)| FIT18'!T28+25</f>
        <v>18739</v>
      </c>
      <c r="U7" s="200">
        <f>'РБ ВВ 10(2025)| FIT18'!U28+25</f>
        <v>14589</v>
      </c>
      <c r="V7" s="200">
        <f>'РБ ВВ 10(2025)| FIT18'!V28+25</f>
        <v>13806</v>
      </c>
      <c r="W7" s="200">
        <f>'РБ ВВ 10(2025)| FIT18'!W28+25</f>
        <v>15920</v>
      </c>
      <c r="X7" s="200">
        <f>'РБ ВВ 10(2025)| FIT18'!X28+25</f>
        <v>14589</v>
      </c>
      <c r="Y7" s="200">
        <f>'РБ ВВ 10(2025)| FIT18'!Y28+25</f>
        <v>15920</v>
      </c>
      <c r="Z7" s="200">
        <f>'РБ ВВ 10(2025)| FIT18'!Z28+25</f>
        <v>14589</v>
      </c>
      <c r="AA7" s="200">
        <f>'РБ ВВ 10(2025)| FIT18'!AA28+25</f>
        <v>17408</v>
      </c>
      <c r="AB7" s="200">
        <f>'РБ ВВ 10(2025)| FIT18'!AB28+25</f>
        <v>17408</v>
      </c>
      <c r="AC7" s="200">
        <f>'РБ ВВ 10(2025)| FIT18'!AC28+25</f>
        <v>18739</v>
      </c>
      <c r="AD7" s="200">
        <f>'РБ ВВ 10(2025)| FIT18'!AD28+25</f>
        <v>15920</v>
      </c>
      <c r="AE7" s="200">
        <f>'РБ ВВ 10(2025)| FIT18'!AE28+25</f>
        <v>15920</v>
      </c>
      <c r="AF7" s="200">
        <f>'РБ ВВ 10(2025)| FIT18'!AF28+25</f>
        <v>15920</v>
      </c>
      <c r="AG7" s="200">
        <f>'РБ ВВ 10(2025)| FIT18'!AG28+25</f>
        <v>14589</v>
      </c>
      <c r="AH7" s="200">
        <f>'РБ ВВ 10(2025)| FIT18'!AH28+25</f>
        <v>13806</v>
      </c>
      <c r="AI7" s="200">
        <f>'РБ ВВ 10(2025)| FIT18'!AI28+25</f>
        <v>12867</v>
      </c>
      <c r="AJ7" s="200">
        <f>'РБ ВВ 10(2025)| FIT18'!AJ28+25</f>
        <v>12867</v>
      </c>
      <c r="AK7" s="200">
        <f>'РБ ВВ 10(2025)| FIT18'!AK28+25</f>
        <v>11927</v>
      </c>
      <c r="AL7" s="200">
        <f>'РБ ВВ 10(2025)| FIT18'!AL28+25</f>
        <v>10987</v>
      </c>
      <c r="AM7" s="200">
        <f>'РБ ВВ 10(2025)| FIT18'!AM28+25</f>
        <v>11927</v>
      </c>
      <c r="AN7" s="200">
        <f>'РБ ВВ 10(2025)| FIT18'!AN28+25</f>
        <v>11927</v>
      </c>
      <c r="AO7" s="200">
        <f>'РБ ВВ 10(2025)| FIT18'!AO28+25</f>
        <v>10987</v>
      </c>
      <c r="AP7" s="200">
        <f>'РБ ВВ 10(2025)| FIT18'!AP28+25</f>
        <v>13806</v>
      </c>
      <c r="AQ7" s="200">
        <f>'РБ ВВ 10(2025)| FIT18'!AQ28+25</f>
        <v>13806</v>
      </c>
      <c r="AR7" s="200">
        <f>'РБ ВВ 10(2025)| FIT18'!AR28+25</f>
        <v>12867</v>
      </c>
      <c r="AS7" s="200">
        <f>'РБ ВВ 10(2025)| FIT18'!AS28+25</f>
        <v>10987</v>
      </c>
      <c r="AT7" s="200">
        <f>'РБ ВВ 10(2025)| FIT18'!AT28+25</f>
        <v>9421</v>
      </c>
      <c r="AU7" s="200">
        <f>'РБ ВВ 10(2025)| FIT18'!AU28+25</f>
        <v>10361</v>
      </c>
      <c r="AV7" s="200">
        <f>'РБ ВВ 10(2025)| FIT18'!AV28+25</f>
        <v>9421</v>
      </c>
      <c r="AW7" s="200">
        <f>'РБ ВВ 10(2025)| FIT18'!AW28+25</f>
        <v>9421</v>
      </c>
      <c r="AX7" s="200">
        <f>'РБ ВВ 10(2025)| FIT18'!AX28+25</f>
        <v>9421</v>
      </c>
      <c r="AY7" s="200">
        <f>'РБ ВВ 10(2025)| FIT18'!AY28+25</f>
        <v>8873</v>
      </c>
      <c r="AZ7" s="200">
        <f>'РБ ВВ 10(2025)| FIT18'!AZ28+25</f>
        <v>9421</v>
      </c>
      <c r="BA7" s="200">
        <f>'РБ ВВ 10(2025)| FIT18'!BA28+25</f>
        <v>8873</v>
      </c>
      <c r="BB7" s="200">
        <f>'РБ ВВ 10(2025)| FIT18'!BB28+25</f>
        <v>9421</v>
      </c>
      <c r="BC7" s="200">
        <f>'РБ ВВ 10(2025)| FIT18'!BC28+25</f>
        <v>8873</v>
      </c>
      <c r="BD7" s="200">
        <f>'РБ ВВ 10(2025)| FIT18'!BD28+25</f>
        <v>8325</v>
      </c>
      <c r="BE7" s="200">
        <f>'РБ ВВ 10(2025)| FIT18'!BE28+25</f>
        <v>8873</v>
      </c>
      <c r="BF7" s="200">
        <f>'РБ ВВ 10(2025)| FIT18'!BF28+25</f>
        <v>8325</v>
      </c>
      <c r="BG7" s="200">
        <f>'РБ ВВ 10(2025)| FIT18'!BG28+25</f>
        <v>8873</v>
      </c>
      <c r="BH7" s="200">
        <f>'РБ ВВ 10(2025)| FIT18'!BH28+25</f>
        <v>8325</v>
      </c>
      <c r="BI7" s="200">
        <f>'РБ ВВ 10(2025)| FIT18'!BI28+25</f>
        <v>8873</v>
      </c>
      <c r="BJ7" s="200">
        <f>'РБ ВВ 10(2025)| FIT18'!BJ28+25</f>
        <v>8325</v>
      </c>
      <c r="BK7" s="200">
        <f>'РБ ВВ 10(2025)| FIT18'!BK28+25</f>
        <v>8873</v>
      </c>
      <c r="BL7" s="200">
        <f>'РБ ВВ 10(2025)| FIT18'!BL28+25</f>
        <v>8325</v>
      </c>
      <c r="BM7" s="200">
        <f>'РБ ВВ 10(2025)| FIT18'!BM28+25</f>
        <v>8873</v>
      </c>
      <c r="BN7" s="200">
        <f>'РБ ВВ 10(2025)| FIT18'!BN28+25</f>
        <v>9578</v>
      </c>
      <c r="BO7" s="200">
        <f>'РБ ВВ 10(2025)| FIT18'!BO28+25</f>
        <v>8873</v>
      </c>
      <c r="BP7" s="200">
        <f>'РБ ВВ 10(2025)| FIT18'!BP28+25</f>
        <v>9970</v>
      </c>
      <c r="BQ7" s="200">
        <f>'РБ ВВ 10(2025)| FIT18'!BQ28+25</f>
        <v>11222</v>
      </c>
      <c r="BR7" s="200">
        <f>'РБ ВВ 10(2025)| FIT18'!BR28+25</f>
        <v>9970</v>
      </c>
    </row>
    <row r="8" spans="1:70" s="50" customFormat="1" x14ac:dyDescent="0.2">
      <c r="A8" s="42" t="s">
        <v>234</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row>
    <row r="9" spans="1:70" s="50" customFormat="1" x14ac:dyDescent="0.2">
      <c r="A9" s="180">
        <v>1</v>
      </c>
      <c r="B9" s="200">
        <f>'РБ ВВ 10(2025)| FIT18'!B30+25</f>
        <v>17643</v>
      </c>
      <c r="C9" s="200">
        <f>'РБ ВВ 10(2025)| FIT18'!C30+25</f>
        <v>14824</v>
      </c>
      <c r="D9" s="200">
        <f>'РБ ВВ 10(2025)| FIT18'!D30+25</f>
        <v>14041</v>
      </c>
      <c r="E9" s="200">
        <f>'РБ ВВ 10(2025)| FIT18'!E30+25</f>
        <v>14041</v>
      </c>
      <c r="F9" s="200">
        <f>'РБ ВВ 10(2025)| FIT18'!F30+25</f>
        <v>17643</v>
      </c>
      <c r="G9" s="200">
        <f>'РБ ВВ 10(2025)| FIT18'!G30+25</f>
        <v>17643</v>
      </c>
      <c r="H9" s="200">
        <f>'РБ ВВ 10(2025)| FIT18'!H30+25</f>
        <v>16155</v>
      </c>
      <c r="I9" s="200">
        <f>'РБ ВВ 10(2025)| FIT18'!I30+25</f>
        <v>17643</v>
      </c>
      <c r="J9" s="200">
        <f>'РБ ВВ 10(2025)| FIT18'!J30+25</f>
        <v>16155</v>
      </c>
      <c r="K9" s="200">
        <f>'РБ ВВ 10(2025)| FIT18'!K30+25</f>
        <v>16155</v>
      </c>
      <c r="L9" s="200">
        <f>'РБ ВВ 10(2025)| FIT18'!L30+25</f>
        <v>14824</v>
      </c>
      <c r="M9" s="200">
        <f>'РБ ВВ 10(2025)| FIT18'!M30+25</f>
        <v>16155</v>
      </c>
      <c r="N9" s="200">
        <f>'РБ ВВ 10(2025)| FIT18'!N30+25</f>
        <v>16155</v>
      </c>
      <c r="O9" s="200">
        <f>'РБ ВВ 10(2025)| FIT18'!O30+25</f>
        <v>14824</v>
      </c>
      <c r="P9" s="200">
        <f>'РБ ВВ 10(2025)| FIT18'!P30+25</f>
        <v>14824</v>
      </c>
      <c r="Q9" s="200">
        <f>'РБ ВВ 10(2025)| FIT18'!Q30+25</f>
        <v>14041</v>
      </c>
      <c r="R9" s="200">
        <f>'РБ ВВ 10(2025)| FIT18'!R30+25</f>
        <v>14824</v>
      </c>
      <c r="S9" s="200">
        <f>'РБ ВВ 10(2025)| FIT18'!S30+25</f>
        <v>18974</v>
      </c>
      <c r="T9" s="200">
        <f>'РБ ВВ 10(2025)| FIT18'!T30+25</f>
        <v>18974</v>
      </c>
      <c r="U9" s="200">
        <f>'РБ ВВ 10(2025)| FIT18'!U30+25</f>
        <v>14824</v>
      </c>
      <c r="V9" s="200">
        <f>'РБ ВВ 10(2025)| FIT18'!V30+25</f>
        <v>14041</v>
      </c>
      <c r="W9" s="200">
        <f>'РБ ВВ 10(2025)| FIT18'!W30+25</f>
        <v>16155</v>
      </c>
      <c r="X9" s="200">
        <f>'РБ ВВ 10(2025)| FIT18'!X30+25</f>
        <v>14824</v>
      </c>
      <c r="Y9" s="200">
        <f>'РБ ВВ 10(2025)| FIT18'!Y30+25</f>
        <v>16155</v>
      </c>
      <c r="Z9" s="200">
        <f>'РБ ВВ 10(2025)| FIT18'!Z30+25</f>
        <v>14824</v>
      </c>
      <c r="AA9" s="200">
        <f>'РБ ВВ 10(2025)| FIT18'!AA30+25</f>
        <v>17643</v>
      </c>
      <c r="AB9" s="200">
        <f>'РБ ВВ 10(2025)| FIT18'!AB30+25</f>
        <v>17643</v>
      </c>
      <c r="AC9" s="200">
        <f>'РБ ВВ 10(2025)| FIT18'!AC30+25</f>
        <v>18974</v>
      </c>
      <c r="AD9" s="200">
        <f>'РБ ВВ 10(2025)| FIT18'!AD30+25</f>
        <v>16155</v>
      </c>
      <c r="AE9" s="200">
        <f>'РБ ВВ 10(2025)| FIT18'!AE30+25</f>
        <v>16155</v>
      </c>
      <c r="AF9" s="200">
        <f>'РБ ВВ 10(2025)| FIT18'!AF30+25</f>
        <v>16155</v>
      </c>
      <c r="AG9" s="200">
        <f>'РБ ВВ 10(2025)| FIT18'!AG30+25</f>
        <v>14824</v>
      </c>
      <c r="AH9" s="200">
        <f>'РБ ВВ 10(2025)| FIT18'!AH30+25</f>
        <v>14041</v>
      </c>
      <c r="AI9" s="200">
        <f>'РБ ВВ 10(2025)| FIT18'!AI30+25</f>
        <v>13102</v>
      </c>
      <c r="AJ9" s="200">
        <f>'РБ ВВ 10(2025)| FIT18'!AJ30+25</f>
        <v>13102</v>
      </c>
      <c r="AK9" s="200">
        <f>'РБ ВВ 10(2025)| FIT18'!AK30+25</f>
        <v>12162</v>
      </c>
      <c r="AL9" s="200">
        <f>'РБ ВВ 10(2025)| FIT18'!AL30+25</f>
        <v>11222</v>
      </c>
      <c r="AM9" s="200">
        <f>'РБ ВВ 10(2025)| FIT18'!AM30+25</f>
        <v>12162</v>
      </c>
      <c r="AN9" s="200">
        <f>'РБ ВВ 10(2025)| FIT18'!AN30+25</f>
        <v>12162</v>
      </c>
      <c r="AO9" s="200">
        <f>'РБ ВВ 10(2025)| FIT18'!AO30+25</f>
        <v>11222</v>
      </c>
      <c r="AP9" s="200">
        <f>'РБ ВВ 10(2025)| FIT18'!AP30+25</f>
        <v>14041</v>
      </c>
      <c r="AQ9" s="200">
        <f>'РБ ВВ 10(2025)| FIT18'!AQ30+25</f>
        <v>14041</v>
      </c>
      <c r="AR9" s="200">
        <f>'РБ ВВ 10(2025)| FIT18'!AR30+25</f>
        <v>13102</v>
      </c>
      <c r="AS9" s="200">
        <f>'РБ ВВ 10(2025)| FIT18'!AS30+25</f>
        <v>11222</v>
      </c>
      <c r="AT9" s="200">
        <f>'РБ ВВ 10(2025)| FIT18'!AT30+25</f>
        <v>8873</v>
      </c>
      <c r="AU9" s="200">
        <f>'РБ ВВ 10(2025)| FIT18'!AU30+25</f>
        <v>9813</v>
      </c>
      <c r="AV9" s="200">
        <f>'РБ ВВ 10(2025)| FIT18'!AV30+25</f>
        <v>8873</v>
      </c>
      <c r="AW9" s="200">
        <f>'РБ ВВ 10(2025)| FIT18'!AW30+25</f>
        <v>8873</v>
      </c>
      <c r="AX9" s="200">
        <f>'РБ ВВ 10(2025)| FIT18'!AX30+25</f>
        <v>8873</v>
      </c>
      <c r="AY9" s="200">
        <f>'РБ ВВ 10(2025)| FIT18'!AY30+25</f>
        <v>8325</v>
      </c>
      <c r="AZ9" s="200">
        <f>'РБ ВВ 10(2025)| FIT18'!AZ30+25</f>
        <v>8873</v>
      </c>
      <c r="BA9" s="200">
        <f>'РБ ВВ 10(2025)| FIT18'!BA30+25</f>
        <v>8325</v>
      </c>
      <c r="BB9" s="200">
        <f>'РБ ВВ 10(2025)| FIT18'!BB30+25</f>
        <v>8873</v>
      </c>
      <c r="BC9" s="200">
        <f>'РБ ВВ 10(2025)| FIT18'!BC30+25</f>
        <v>8325</v>
      </c>
      <c r="BD9" s="200">
        <f>'РБ ВВ 10(2025)| FIT18'!BD30+25</f>
        <v>7777</v>
      </c>
      <c r="BE9" s="200">
        <f>'РБ ВВ 10(2025)| FIT18'!BE30+25</f>
        <v>8325</v>
      </c>
      <c r="BF9" s="200">
        <f>'РБ ВВ 10(2025)| FIT18'!BF30+25</f>
        <v>7777</v>
      </c>
      <c r="BG9" s="200">
        <f>'РБ ВВ 10(2025)| FIT18'!BG30+25</f>
        <v>8325</v>
      </c>
      <c r="BH9" s="200">
        <f>'РБ ВВ 10(2025)| FIT18'!BH30+25</f>
        <v>7777</v>
      </c>
      <c r="BI9" s="200">
        <f>'РБ ВВ 10(2025)| FIT18'!BI30+25</f>
        <v>8325</v>
      </c>
      <c r="BJ9" s="200">
        <f>'РБ ВВ 10(2025)| FIT18'!BJ30+25</f>
        <v>7777</v>
      </c>
      <c r="BK9" s="200">
        <f>'РБ ВВ 10(2025)| FIT18'!BK30+25</f>
        <v>8325</v>
      </c>
      <c r="BL9" s="200">
        <f>'РБ ВВ 10(2025)| FIT18'!BL30+25</f>
        <v>7777</v>
      </c>
      <c r="BM9" s="200">
        <f>'РБ ВВ 10(2025)| FIT18'!BM30+25</f>
        <v>8325</v>
      </c>
      <c r="BN9" s="200">
        <f>'РБ ВВ 10(2025)| FIT18'!BN30+25</f>
        <v>9030</v>
      </c>
      <c r="BO9" s="200">
        <f>'РБ ВВ 10(2025)| FIT18'!BO30+25</f>
        <v>8325</v>
      </c>
      <c r="BP9" s="200">
        <f>'РБ ВВ 10(2025)| FIT18'!BP30+25</f>
        <v>9421</v>
      </c>
      <c r="BQ9" s="200">
        <f>'РБ ВВ 10(2025)| FIT18'!BQ30+25</f>
        <v>10674</v>
      </c>
      <c r="BR9" s="200">
        <f>'РБ ВВ 10(2025)| FIT18'!BR30+25</f>
        <v>9421</v>
      </c>
    </row>
    <row r="10" spans="1:70" s="50" customFormat="1" x14ac:dyDescent="0.2">
      <c r="A10" s="180">
        <v>2</v>
      </c>
      <c r="B10" s="200">
        <f>'РБ ВВ 10(2025)| FIT18'!B31+25</f>
        <v>18974</v>
      </c>
      <c r="C10" s="200">
        <f>'РБ ВВ 10(2025)| FIT18'!C31+25</f>
        <v>16155</v>
      </c>
      <c r="D10" s="200">
        <f>'РБ ВВ 10(2025)| FIT18'!D31+25</f>
        <v>15372</v>
      </c>
      <c r="E10" s="200">
        <f>'РБ ВВ 10(2025)| FIT18'!E31+25</f>
        <v>15372</v>
      </c>
      <c r="F10" s="200">
        <f>'РБ ВВ 10(2025)| FIT18'!F31+25</f>
        <v>18974</v>
      </c>
      <c r="G10" s="200">
        <f>'РБ ВВ 10(2025)| FIT18'!G31+25</f>
        <v>18974</v>
      </c>
      <c r="H10" s="200">
        <f>'РБ ВВ 10(2025)| FIT18'!H31+25</f>
        <v>17486</v>
      </c>
      <c r="I10" s="200">
        <f>'РБ ВВ 10(2025)| FIT18'!I31+25</f>
        <v>18974</v>
      </c>
      <c r="J10" s="200">
        <f>'РБ ВВ 10(2025)| FIT18'!J31+25</f>
        <v>17486</v>
      </c>
      <c r="K10" s="200">
        <f>'РБ ВВ 10(2025)| FIT18'!K31+25</f>
        <v>17486</v>
      </c>
      <c r="L10" s="200">
        <f>'РБ ВВ 10(2025)| FIT18'!L31+25</f>
        <v>16155</v>
      </c>
      <c r="M10" s="200">
        <f>'РБ ВВ 10(2025)| FIT18'!M31+25</f>
        <v>17486</v>
      </c>
      <c r="N10" s="200">
        <f>'РБ ВВ 10(2025)| FIT18'!N31+25</f>
        <v>17486</v>
      </c>
      <c r="O10" s="200">
        <f>'РБ ВВ 10(2025)| FIT18'!O31+25</f>
        <v>16155</v>
      </c>
      <c r="P10" s="200">
        <f>'РБ ВВ 10(2025)| FIT18'!P31+25</f>
        <v>16155</v>
      </c>
      <c r="Q10" s="200">
        <f>'РБ ВВ 10(2025)| FIT18'!Q31+25</f>
        <v>15372</v>
      </c>
      <c r="R10" s="200">
        <f>'РБ ВВ 10(2025)| FIT18'!R31+25</f>
        <v>16155</v>
      </c>
      <c r="S10" s="200">
        <f>'РБ ВВ 10(2025)| FIT18'!S31+25</f>
        <v>20305</v>
      </c>
      <c r="T10" s="200">
        <f>'РБ ВВ 10(2025)| FIT18'!T31+25</f>
        <v>20305</v>
      </c>
      <c r="U10" s="200">
        <f>'РБ ВВ 10(2025)| FIT18'!U31+25</f>
        <v>16155</v>
      </c>
      <c r="V10" s="200">
        <f>'РБ ВВ 10(2025)| FIT18'!V31+25</f>
        <v>15372</v>
      </c>
      <c r="W10" s="200">
        <f>'РБ ВВ 10(2025)| FIT18'!W31+25</f>
        <v>17486</v>
      </c>
      <c r="X10" s="200">
        <f>'РБ ВВ 10(2025)| FIT18'!X31+25</f>
        <v>16155</v>
      </c>
      <c r="Y10" s="200">
        <f>'РБ ВВ 10(2025)| FIT18'!Y31+25</f>
        <v>17486</v>
      </c>
      <c r="Z10" s="200">
        <f>'РБ ВВ 10(2025)| FIT18'!Z31+25</f>
        <v>16155</v>
      </c>
      <c r="AA10" s="200">
        <f>'РБ ВВ 10(2025)| FIT18'!AA31+25</f>
        <v>18974</v>
      </c>
      <c r="AB10" s="200">
        <f>'РБ ВВ 10(2025)| FIT18'!AB31+25</f>
        <v>18974</v>
      </c>
      <c r="AC10" s="200">
        <f>'РБ ВВ 10(2025)| FIT18'!AC31+25</f>
        <v>20305</v>
      </c>
      <c r="AD10" s="200">
        <f>'РБ ВВ 10(2025)| FIT18'!AD31+25</f>
        <v>17486</v>
      </c>
      <c r="AE10" s="200">
        <f>'РБ ВВ 10(2025)| FIT18'!AE31+25</f>
        <v>17486</v>
      </c>
      <c r="AF10" s="200">
        <f>'РБ ВВ 10(2025)| FIT18'!AF31+25</f>
        <v>17486</v>
      </c>
      <c r="AG10" s="200">
        <f>'РБ ВВ 10(2025)| FIT18'!AG31+25</f>
        <v>16155</v>
      </c>
      <c r="AH10" s="200">
        <f>'РБ ВВ 10(2025)| FIT18'!AH31+25</f>
        <v>15372</v>
      </c>
      <c r="AI10" s="200">
        <f>'РБ ВВ 10(2025)| FIT18'!AI31+25</f>
        <v>14433</v>
      </c>
      <c r="AJ10" s="200">
        <f>'РБ ВВ 10(2025)| FIT18'!AJ31+25</f>
        <v>14433</v>
      </c>
      <c r="AK10" s="200">
        <f>'РБ ВВ 10(2025)| FIT18'!AK31+25</f>
        <v>13493</v>
      </c>
      <c r="AL10" s="200">
        <f>'РБ ВВ 10(2025)| FIT18'!AL31+25</f>
        <v>12553</v>
      </c>
      <c r="AM10" s="200">
        <f>'РБ ВВ 10(2025)| FIT18'!AM31+25</f>
        <v>13493</v>
      </c>
      <c r="AN10" s="200">
        <f>'РБ ВВ 10(2025)| FIT18'!AN31+25</f>
        <v>13493</v>
      </c>
      <c r="AO10" s="200">
        <f>'РБ ВВ 10(2025)| FIT18'!AO31+25</f>
        <v>12553</v>
      </c>
      <c r="AP10" s="200">
        <f>'РБ ВВ 10(2025)| FIT18'!AP31+25</f>
        <v>15372</v>
      </c>
      <c r="AQ10" s="200">
        <f>'РБ ВВ 10(2025)| FIT18'!AQ31+25</f>
        <v>15372</v>
      </c>
      <c r="AR10" s="200">
        <f>'РБ ВВ 10(2025)| FIT18'!AR31+25</f>
        <v>14433</v>
      </c>
      <c r="AS10" s="200">
        <f>'РБ ВВ 10(2025)| FIT18'!AS31+25</f>
        <v>12553</v>
      </c>
      <c r="AT10" s="200">
        <f>'РБ ВВ 10(2025)| FIT18'!AT31+25</f>
        <v>10204</v>
      </c>
      <c r="AU10" s="200">
        <f>'РБ ВВ 10(2025)| FIT18'!AU31+25</f>
        <v>11144</v>
      </c>
      <c r="AV10" s="200">
        <f>'РБ ВВ 10(2025)| FIT18'!AV31+25</f>
        <v>10204</v>
      </c>
      <c r="AW10" s="200">
        <f>'РБ ВВ 10(2025)| FIT18'!AW31+25</f>
        <v>10204</v>
      </c>
      <c r="AX10" s="200">
        <f>'РБ ВВ 10(2025)| FIT18'!AX31+25</f>
        <v>10204</v>
      </c>
      <c r="AY10" s="200">
        <f>'РБ ВВ 10(2025)| FIT18'!AY31+25</f>
        <v>9656</v>
      </c>
      <c r="AZ10" s="200">
        <f>'РБ ВВ 10(2025)| FIT18'!AZ31+25</f>
        <v>10204</v>
      </c>
      <c r="BA10" s="200">
        <f>'РБ ВВ 10(2025)| FIT18'!BA31+25</f>
        <v>9656</v>
      </c>
      <c r="BB10" s="200">
        <f>'РБ ВВ 10(2025)| FIT18'!BB31+25</f>
        <v>10204</v>
      </c>
      <c r="BC10" s="200">
        <f>'РБ ВВ 10(2025)| FIT18'!BC31+25</f>
        <v>9656</v>
      </c>
      <c r="BD10" s="200">
        <f>'РБ ВВ 10(2025)| FIT18'!BD31+25</f>
        <v>9108</v>
      </c>
      <c r="BE10" s="200">
        <f>'РБ ВВ 10(2025)| FIT18'!BE31+25</f>
        <v>9656</v>
      </c>
      <c r="BF10" s="200">
        <f>'РБ ВВ 10(2025)| FIT18'!BF31+25</f>
        <v>9108</v>
      </c>
      <c r="BG10" s="200">
        <f>'РБ ВВ 10(2025)| FIT18'!BG31+25</f>
        <v>9656</v>
      </c>
      <c r="BH10" s="200">
        <f>'РБ ВВ 10(2025)| FIT18'!BH31+25</f>
        <v>9108</v>
      </c>
      <c r="BI10" s="200">
        <f>'РБ ВВ 10(2025)| FIT18'!BI31+25</f>
        <v>9656</v>
      </c>
      <c r="BJ10" s="200">
        <f>'РБ ВВ 10(2025)| FIT18'!BJ31+25</f>
        <v>9108</v>
      </c>
      <c r="BK10" s="200">
        <f>'РБ ВВ 10(2025)| FIT18'!BK31+25</f>
        <v>9656</v>
      </c>
      <c r="BL10" s="200">
        <f>'РБ ВВ 10(2025)| FIT18'!BL31+25</f>
        <v>9108</v>
      </c>
      <c r="BM10" s="200">
        <f>'РБ ВВ 10(2025)| FIT18'!BM31+25</f>
        <v>9656</v>
      </c>
      <c r="BN10" s="200">
        <f>'РБ ВВ 10(2025)| FIT18'!BN31+25</f>
        <v>10361</v>
      </c>
      <c r="BO10" s="200">
        <f>'РБ ВВ 10(2025)| FIT18'!BO31+25</f>
        <v>9656</v>
      </c>
      <c r="BP10" s="200">
        <f>'РБ ВВ 10(2025)| FIT18'!BP31+25</f>
        <v>10753</v>
      </c>
      <c r="BQ10" s="200">
        <f>'РБ ВВ 10(2025)| FIT18'!BQ31+25</f>
        <v>12005</v>
      </c>
      <c r="BR10" s="200">
        <f>'РБ ВВ 10(2025)| FIT18'!BR31+25</f>
        <v>10753</v>
      </c>
    </row>
    <row r="11" spans="1:70" s="50" customFormat="1" x14ac:dyDescent="0.2">
      <c r="A11" s="42" t="s">
        <v>84</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row>
    <row r="12" spans="1:70" s="50" customFormat="1" x14ac:dyDescent="0.2">
      <c r="A12" s="88">
        <f>A6</f>
        <v>1</v>
      </c>
      <c r="B12" s="200">
        <f>'РБ ВВ 10(2025)| FIT18'!B33+25</f>
        <v>18426</v>
      </c>
      <c r="C12" s="200">
        <f>'РБ ВВ 10(2025)| FIT18'!C33+25</f>
        <v>15607</v>
      </c>
      <c r="D12" s="200">
        <f>'РБ ВВ 10(2025)| FIT18'!D33+25</f>
        <v>14824</v>
      </c>
      <c r="E12" s="200">
        <f>'РБ ВВ 10(2025)| FIT18'!E33+25</f>
        <v>14824</v>
      </c>
      <c r="F12" s="200">
        <f>'РБ ВВ 10(2025)| FIT18'!F33+25</f>
        <v>18426</v>
      </c>
      <c r="G12" s="200">
        <f>'РБ ВВ 10(2025)| FIT18'!G33+25</f>
        <v>18426</v>
      </c>
      <c r="H12" s="200">
        <f>'РБ ВВ 10(2025)| FIT18'!H33+25</f>
        <v>16938</v>
      </c>
      <c r="I12" s="200">
        <f>'РБ ВВ 10(2025)| FIT18'!I33+25</f>
        <v>18426</v>
      </c>
      <c r="J12" s="200">
        <f>'РБ ВВ 10(2025)| FIT18'!J33+25</f>
        <v>16938</v>
      </c>
      <c r="K12" s="200">
        <f>'РБ ВВ 10(2025)| FIT18'!K33+25</f>
        <v>16938</v>
      </c>
      <c r="L12" s="200">
        <f>'РБ ВВ 10(2025)| FIT18'!L33+25</f>
        <v>15607</v>
      </c>
      <c r="M12" s="200">
        <f>'РБ ВВ 10(2025)| FIT18'!M33+25</f>
        <v>16938</v>
      </c>
      <c r="N12" s="200">
        <f>'РБ ВВ 10(2025)| FIT18'!N33+25</f>
        <v>16938</v>
      </c>
      <c r="O12" s="200">
        <f>'РБ ВВ 10(2025)| FIT18'!O33+25</f>
        <v>15607</v>
      </c>
      <c r="P12" s="200">
        <f>'РБ ВВ 10(2025)| FIT18'!P33+25</f>
        <v>15607</v>
      </c>
      <c r="Q12" s="200">
        <f>'РБ ВВ 10(2025)| FIT18'!Q33+25</f>
        <v>14824</v>
      </c>
      <c r="R12" s="200">
        <f>'РБ ВВ 10(2025)| FIT18'!R33+25</f>
        <v>15607</v>
      </c>
      <c r="S12" s="200">
        <f>'РБ ВВ 10(2025)| FIT18'!S33+25</f>
        <v>19757</v>
      </c>
      <c r="T12" s="200">
        <f>'РБ ВВ 10(2025)| FIT18'!T33+25</f>
        <v>19757</v>
      </c>
      <c r="U12" s="200">
        <f>'РБ ВВ 10(2025)| FIT18'!U33+25</f>
        <v>15607</v>
      </c>
      <c r="V12" s="200">
        <f>'РБ ВВ 10(2025)| FIT18'!V33+25</f>
        <v>14824</v>
      </c>
      <c r="W12" s="200">
        <f>'РБ ВВ 10(2025)| FIT18'!W33+25</f>
        <v>16938</v>
      </c>
      <c r="X12" s="200">
        <f>'РБ ВВ 10(2025)| FIT18'!X33+25</f>
        <v>15607</v>
      </c>
      <c r="Y12" s="200">
        <f>'РБ ВВ 10(2025)| FIT18'!Y33+25</f>
        <v>16938</v>
      </c>
      <c r="Z12" s="200">
        <f>'РБ ВВ 10(2025)| FIT18'!Z33+25</f>
        <v>15607</v>
      </c>
      <c r="AA12" s="200">
        <f>'РБ ВВ 10(2025)| FIT18'!AA33+25</f>
        <v>18426</v>
      </c>
      <c r="AB12" s="200">
        <f>'РБ ВВ 10(2025)| FIT18'!AB33+25</f>
        <v>18426</v>
      </c>
      <c r="AC12" s="200">
        <f>'РБ ВВ 10(2025)| FIT18'!AC33+25</f>
        <v>19757</v>
      </c>
      <c r="AD12" s="200">
        <f>'РБ ВВ 10(2025)| FIT18'!AD33+25</f>
        <v>16938</v>
      </c>
      <c r="AE12" s="200">
        <f>'РБ ВВ 10(2025)| FIT18'!AE33+25</f>
        <v>16938</v>
      </c>
      <c r="AF12" s="200">
        <f>'РБ ВВ 10(2025)| FIT18'!AF33+25</f>
        <v>16938</v>
      </c>
      <c r="AG12" s="200">
        <f>'РБ ВВ 10(2025)| FIT18'!AG33+25</f>
        <v>15607</v>
      </c>
      <c r="AH12" s="200">
        <f>'РБ ВВ 10(2025)| FIT18'!AH33+25</f>
        <v>14824</v>
      </c>
      <c r="AI12" s="200">
        <f>'РБ ВВ 10(2025)| FIT18'!AI33+25</f>
        <v>13885</v>
      </c>
      <c r="AJ12" s="200">
        <f>'РБ ВВ 10(2025)| FIT18'!AJ33+25</f>
        <v>13885</v>
      </c>
      <c r="AK12" s="200">
        <f>'РБ ВВ 10(2025)| FIT18'!AK33+25</f>
        <v>12945</v>
      </c>
      <c r="AL12" s="200">
        <f>'РБ ВВ 10(2025)| FIT18'!AL33+25</f>
        <v>12005</v>
      </c>
      <c r="AM12" s="200">
        <f>'РБ ВВ 10(2025)| FIT18'!AM33+25</f>
        <v>12945</v>
      </c>
      <c r="AN12" s="200">
        <f>'РБ ВВ 10(2025)| FIT18'!AN33+25</f>
        <v>12945</v>
      </c>
      <c r="AO12" s="200">
        <f>'РБ ВВ 10(2025)| FIT18'!AO33+25</f>
        <v>12005</v>
      </c>
      <c r="AP12" s="200">
        <f>'РБ ВВ 10(2025)| FIT18'!AP33+25</f>
        <v>14824</v>
      </c>
      <c r="AQ12" s="200">
        <f>'РБ ВВ 10(2025)| FIT18'!AQ33+25</f>
        <v>14824</v>
      </c>
      <c r="AR12" s="200">
        <f>'РБ ВВ 10(2025)| FIT18'!AR33+25</f>
        <v>13885</v>
      </c>
      <c r="AS12" s="200">
        <f>'РБ ВВ 10(2025)| FIT18'!AS33+25</f>
        <v>12005</v>
      </c>
      <c r="AT12" s="200">
        <f>'РБ ВВ 10(2025)| FIT18'!AT33+25</f>
        <v>9656</v>
      </c>
      <c r="AU12" s="200">
        <f>'РБ ВВ 10(2025)| FIT18'!AU33+25</f>
        <v>10596</v>
      </c>
      <c r="AV12" s="200">
        <f>'РБ ВВ 10(2025)| FIT18'!AV33+25</f>
        <v>9656</v>
      </c>
      <c r="AW12" s="200">
        <f>'РБ ВВ 10(2025)| FIT18'!AW33+25</f>
        <v>9656</v>
      </c>
      <c r="AX12" s="200">
        <f>'РБ ВВ 10(2025)| FIT18'!AX33+25</f>
        <v>9656</v>
      </c>
      <c r="AY12" s="200">
        <f>'РБ ВВ 10(2025)| FIT18'!AY33+25</f>
        <v>9108</v>
      </c>
      <c r="AZ12" s="200">
        <f>'РБ ВВ 10(2025)| FIT18'!AZ33+25</f>
        <v>9656</v>
      </c>
      <c r="BA12" s="200">
        <f>'РБ ВВ 10(2025)| FIT18'!BA33+25</f>
        <v>9108</v>
      </c>
      <c r="BB12" s="200">
        <f>'РБ ВВ 10(2025)| FIT18'!BB33+25</f>
        <v>9656</v>
      </c>
      <c r="BC12" s="200">
        <f>'РБ ВВ 10(2025)| FIT18'!BC33+25</f>
        <v>9108</v>
      </c>
      <c r="BD12" s="200">
        <f>'РБ ВВ 10(2025)| FIT18'!BD33+25</f>
        <v>8560</v>
      </c>
      <c r="BE12" s="200">
        <f>'РБ ВВ 10(2025)| FIT18'!BE33+25</f>
        <v>9108</v>
      </c>
      <c r="BF12" s="200">
        <f>'РБ ВВ 10(2025)| FIT18'!BF33+25</f>
        <v>8560</v>
      </c>
      <c r="BG12" s="200">
        <f>'РБ ВВ 10(2025)| FIT18'!BG33+25</f>
        <v>9108</v>
      </c>
      <c r="BH12" s="200">
        <f>'РБ ВВ 10(2025)| FIT18'!BH33+25</f>
        <v>8560</v>
      </c>
      <c r="BI12" s="200">
        <f>'РБ ВВ 10(2025)| FIT18'!BI33+25</f>
        <v>9108</v>
      </c>
      <c r="BJ12" s="200">
        <f>'РБ ВВ 10(2025)| FIT18'!BJ33+25</f>
        <v>8560</v>
      </c>
      <c r="BK12" s="200">
        <f>'РБ ВВ 10(2025)| FIT18'!BK33+25</f>
        <v>9108</v>
      </c>
      <c r="BL12" s="200">
        <f>'РБ ВВ 10(2025)| FIT18'!BL33+25</f>
        <v>8560</v>
      </c>
      <c r="BM12" s="200">
        <f>'РБ ВВ 10(2025)| FIT18'!BM33+25</f>
        <v>9108</v>
      </c>
      <c r="BN12" s="200">
        <f>'РБ ВВ 10(2025)| FIT18'!BN33+25</f>
        <v>9813</v>
      </c>
      <c r="BO12" s="200">
        <f>'РБ ВВ 10(2025)| FIT18'!BO33+25</f>
        <v>9108</v>
      </c>
      <c r="BP12" s="200">
        <f>'РБ ВВ 10(2025)| FIT18'!BP33+25</f>
        <v>10204</v>
      </c>
      <c r="BQ12" s="200">
        <f>'РБ ВВ 10(2025)| FIT18'!BQ33+25</f>
        <v>11457</v>
      </c>
      <c r="BR12" s="200">
        <f>'РБ ВВ 10(2025)| FIT18'!BR33+25</f>
        <v>10204</v>
      </c>
    </row>
    <row r="13" spans="1:70" s="50" customFormat="1" x14ac:dyDescent="0.2">
      <c r="A13" s="88">
        <f>A7</f>
        <v>2</v>
      </c>
      <c r="B13" s="200">
        <f>'РБ ВВ 10(2025)| FIT18'!B34+25</f>
        <v>19757</v>
      </c>
      <c r="C13" s="200">
        <f>'РБ ВВ 10(2025)| FIT18'!C34+25</f>
        <v>16938</v>
      </c>
      <c r="D13" s="200">
        <f>'РБ ВВ 10(2025)| FIT18'!D34+25</f>
        <v>16155</v>
      </c>
      <c r="E13" s="200">
        <f>'РБ ВВ 10(2025)| FIT18'!E34+25</f>
        <v>16155</v>
      </c>
      <c r="F13" s="200">
        <f>'РБ ВВ 10(2025)| FIT18'!F34+25</f>
        <v>19757</v>
      </c>
      <c r="G13" s="200">
        <f>'РБ ВВ 10(2025)| FIT18'!G34+25</f>
        <v>19757</v>
      </c>
      <c r="H13" s="200">
        <f>'РБ ВВ 10(2025)| FIT18'!H34+25</f>
        <v>18269</v>
      </c>
      <c r="I13" s="200">
        <f>'РБ ВВ 10(2025)| FIT18'!I34+25</f>
        <v>19757</v>
      </c>
      <c r="J13" s="200">
        <f>'РБ ВВ 10(2025)| FIT18'!J34+25</f>
        <v>18269</v>
      </c>
      <c r="K13" s="200">
        <f>'РБ ВВ 10(2025)| FIT18'!K34+25</f>
        <v>18269</v>
      </c>
      <c r="L13" s="200">
        <f>'РБ ВВ 10(2025)| FIT18'!L34+25</f>
        <v>16938</v>
      </c>
      <c r="M13" s="200">
        <f>'РБ ВВ 10(2025)| FIT18'!M34+25</f>
        <v>18269</v>
      </c>
      <c r="N13" s="200">
        <f>'РБ ВВ 10(2025)| FIT18'!N34+25</f>
        <v>18269</v>
      </c>
      <c r="O13" s="200">
        <f>'РБ ВВ 10(2025)| FIT18'!O34+25</f>
        <v>16938</v>
      </c>
      <c r="P13" s="200">
        <f>'РБ ВВ 10(2025)| FIT18'!P34+25</f>
        <v>16938</v>
      </c>
      <c r="Q13" s="200">
        <f>'РБ ВВ 10(2025)| FIT18'!Q34+25</f>
        <v>16155</v>
      </c>
      <c r="R13" s="200">
        <f>'РБ ВВ 10(2025)| FIT18'!R34+25</f>
        <v>16938</v>
      </c>
      <c r="S13" s="200">
        <f>'РБ ВВ 10(2025)| FIT18'!S34+25</f>
        <v>21088</v>
      </c>
      <c r="T13" s="200">
        <f>'РБ ВВ 10(2025)| FIT18'!T34+25</f>
        <v>21088</v>
      </c>
      <c r="U13" s="200">
        <f>'РБ ВВ 10(2025)| FIT18'!U34+25</f>
        <v>16938</v>
      </c>
      <c r="V13" s="200">
        <f>'РБ ВВ 10(2025)| FIT18'!V34+25</f>
        <v>16155</v>
      </c>
      <c r="W13" s="200">
        <f>'РБ ВВ 10(2025)| FIT18'!W34+25</f>
        <v>18269</v>
      </c>
      <c r="X13" s="200">
        <f>'РБ ВВ 10(2025)| FIT18'!X34+25</f>
        <v>16938</v>
      </c>
      <c r="Y13" s="200">
        <f>'РБ ВВ 10(2025)| FIT18'!Y34+25</f>
        <v>18269</v>
      </c>
      <c r="Z13" s="200">
        <f>'РБ ВВ 10(2025)| FIT18'!Z34+25</f>
        <v>16938</v>
      </c>
      <c r="AA13" s="200">
        <f>'РБ ВВ 10(2025)| FIT18'!AA34+25</f>
        <v>19757</v>
      </c>
      <c r="AB13" s="200">
        <f>'РБ ВВ 10(2025)| FIT18'!AB34+25</f>
        <v>19757</v>
      </c>
      <c r="AC13" s="200">
        <f>'РБ ВВ 10(2025)| FIT18'!AC34+25</f>
        <v>21088</v>
      </c>
      <c r="AD13" s="200">
        <f>'РБ ВВ 10(2025)| FIT18'!AD34+25</f>
        <v>18269</v>
      </c>
      <c r="AE13" s="200">
        <f>'РБ ВВ 10(2025)| FIT18'!AE34+25</f>
        <v>18269</v>
      </c>
      <c r="AF13" s="200">
        <f>'РБ ВВ 10(2025)| FIT18'!AF34+25</f>
        <v>18269</v>
      </c>
      <c r="AG13" s="200">
        <f>'РБ ВВ 10(2025)| FIT18'!AG34+25</f>
        <v>16938</v>
      </c>
      <c r="AH13" s="200">
        <f>'РБ ВВ 10(2025)| FIT18'!AH34+25</f>
        <v>16155</v>
      </c>
      <c r="AI13" s="200">
        <f>'РБ ВВ 10(2025)| FIT18'!AI34+25</f>
        <v>15216</v>
      </c>
      <c r="AJ13" s="200">
        <f>'РБ ВВ 10(2025)| FIT18'!AJ34+25</f>
        <v>15216</v>
      </c>
      <c r="AK13" s="200">
        <f>'РБ ВВ 10(2025)| FIT18'!AK34+25</f>
        <v>14276</v>
      </c>
      <c r="AL13" s="200">
        <f>'РБ ВВ 10(2025)| FIT18'!AL34+25</f>
        <v>13336</v>
      </c>
      <c r="AM13" s="200">
        <f>'РБ ВВ 10(2025)| FIT18'!AM34+25</f>
        <v>14276</v>
      </c>
      <c r="AN13" s="200">
        <f>'РБ ВВ 10(2025)| FIT18'!AN34+25</f>
        <v>14276</v>
      </c>
      <c r="AO13" s="200">
        <f>'РБ ВВ 10(2025)| FIT18'!AO34+25</f>
        <v>13336</v>
      </c>
      <c r="AP13" s="200">
        <f>'РБ ВВ 10(2025)| FIT18'!AP34+25</f>
        <v>16155</v>
      </c>
      <c r="AQ13" s="200">
        <f>'РБ ВВ 10(2025)| FIT18'!AQ34+25</f>
        <v>16155</v>
      </c>
      <c r="AR13" s="200">
        <f>'РБ ВВ 10(2025)| FIT18'!AR34+25</f>
        <v>15216</v>
      </c>
      <c r="AS13" s="200">
        <f>'РБ ВВ 10(2025)| FIT18'!AS34+25</f>
        <v>13336</v>
      </c>
      <c r="AT13" s="200">
        <f>'РБ ВВ 10(2025)| FIT18'!AT34+25</f>
        <v>10987</v>
      </c>
      <c r="AU13" s="200">
        <f>'РБ ВВ 10(2025)| FIT18'!AU34+25</f>
        <v>11927</v>
      </c>
      <c r="AV13" s="200">
        <f>'РБ ВВ 10(2025)| FIT18'!AV34+25</f>
        <v>10987</v>
      </c>
      <c r="AW13" s="200">
        <f>'РБ ВВ 10(2025)| FIT18'!AW34+25</f>
        <v>10987</v>
      </c>
      <c r="AX13" s="200">
        <f>'РБ ВВ 10(2025)| FIT18'!AX34+25</f>
        <v>10987</v>
      </c>
      <c r="AY13" s="200">
        <f>'РБ ВВ 10(2025)| FIT18'!AY34+25</f>
        <v>10439</v>
      </c>
      <c r="AZ13" s="200">
        <f>'РБ ВВ 10(2025)| FIT18'!AZ34+25</f>
        <v>10987</v>
      </c>
      <c r="BA13" s="200">
        <f>'РБ ВВ 10(2025)| FIT18'!BA34+25</f>
        <v>10439</v>
      </c>
      <c r="BB13" s="200">
        <f>'РБ ВВ 10(2025)| FIT18'!BB34+25</f>
        <v>10987</v>
      </c>
      <c r="BC13" s="200">
        <f>'РБ ВВ 10(2025)| FIT18'!BC34+25</f>
        <v>10439</v>
      </c>
      <c r="BD13" s="200">
        <f>'РБ ВВ 10(2025)| FIT18'!BD34+25</f>
        <v>9891</v>
      </c>
      <c r="BE13" s="200">
        <f>'РБ ВВ 10(2025)| FIT18'!BE34+25</f>
        <v>10439</v>
      </c>
      <c r="BF13" s="200">
        <f>'РБ ВВ 10(2025)| FIT18'!BF34+25</f>
        <v>9891</v>
      </c>
      <c r="BG13" s="200">
        <f>'РБ ВВ 10(2025)| FIT18'!BG34+25</f>
        <v>10439</v>
      </c>
      <c r="BH13" s="200">
        <f>'РБ ВВ 10(2025)| FIT18'!BH34+25</f>
        <v>9891</v>
      </c>
      <c r="BI13" s="200">
        <f>'РБ ВВ 10(2025)| FIT18'!BI34+25</f>
        <v>10439</v>
      </c>
      <c r="BJ13" s="200">
        <f>'РБ ВВ 10(2025)| FIT18'!BJ34+25</f>
        <v>9891</v>
      </c>
      <c r="BK13" s="200">
        <f>'РБ ВВ 10(2025)| FIT18'!BK34+25</f>
        <v>10439</v>
      </c>
      <c r="BL13" s="200">
        <f>'РБ ВВ 10(2025)| FIT18'!BL34+25</f>
        <v>9891</v>
      </c>
      <c r="BM13" s="200">
        <f>'РБ ВВ 10(2025)| FIT18'!BM34+25</f>
        <v>10439</v>
      </c>
      <c r="BN13" s="200">
        <f>'РБ ВВ 10(2025)| FIT18'!BN34+25</f>
        <v>11144</v>
      </c>
      <c r="BO13" s="200">
        <f>'РБ ВВ 10(2025)| FIT18'!BO34+25</f>
        <v>10439</v>
      </c>
      <c r="BP13" s="200">
        <f>'РБ ВВ 10(2025)| FIT18'!BP34+25</f>
        <v>11536</v>
      </c>
      <c r="BQ13" s="200">
        <f>'РБ ВВ 10(2025)| FIT18'!BQ34+25</f>
        <v>12788</v>
      </c>
      <c r="BR13" s="200">
        <f>'РБ ВВ 10(2025)| FIT18'!BR34+25</f>
        <v>11536</v>
      </c>
    </row>
    <row r="14" spans="1:70" s="50" customFormat="1" x14ac:dyDescent="0.2">
      <c r="A14" s="42" t="s">
        <v>85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row>
    <row r="15" spans="1:70" s="50" customFormat="1" x14ac:dyDescent="0.2">
      <c r="A15" s="88">
        <f>A6</f>
        <v>1</v>
      </c>
      <c r="B15" s="200">
        <f>'РБ ВВ 10(2025)| FIT18'!B36+25</f>
        <v>19757</v>
      </c>
      <c r="C15" s="200">
        <f>'РБ ВВ 10(2025)| FIT18'!C36+25</f>
        <v>16938</v>
      </c>
      <c r="D15" s="200">
        <f>'РБ ВВ 10(2025)| FIT18'!D36+25</f>
        <v>16155</v>
      </c>
      <c r="E15" s="200">
        <f>'РБ ВВ 10(2025)| FIT18'!E36+25</f>
        <v>16155</v>
      </c>
      <c r="F15" s="200">
        <f>'РБ ВВ 10(2025)| FIT18'!F36+25</f>
        <v>19757</v>
      </c>
      <c r="G15" s="200">
        <f>'РБ ВВ 10(2025)| FIT18'!G36+25</f>
        <v>19757</v>
      </c>
      <c r="H15" s="200">
        <f>'РБ ВВ 10(2025)| FIT18'!H36+25</f>
        <v>18269</v>
      </c>
      <c r="I15" s="200">
        <f>'РБ ВВ 10(2025)| FIT18'!I36+25</f>
        <v>19757</v>
      </c>
      <c r="J15" s="200">
        <f>'РБ ВВ 10(2025)| FIT18'!J36+25</f>
        <v>18269</v>
      </c>
      <c r="K15" s="200">
        <f>'РБ ВВ 10(2025)| FIT18'!K36+25</f>
        <v>18269</v>
      </c>
      <c r="L15" s="200">
        <f>'РБ ВВ 10(2025)| FIT18'!L36+25</f>
        <v>16938</v>
      </c>
      <c r="M15" s="200">
        <f>'РБ ВВ 10(2025)| FIT18'!M36+25</f>
        <v>18269</v>
      </c>
      <c r="N15" s="200">
        <f>'РБ ВВ 10(2025)| FIT18'!N36+25</f>
        <v>18269</v>
      </c>
      <c r="O15" s="200">
        <f>'РБ ВВ 10(2025)| FIT18'!O36+25</f>
        <v>16938</v>
      </c>
      <c r="P15" s="200">
        <f>'РБ ВВ 10(2025)| FIT18'!P36+25</f>
        <v>16938</v>
      </c>
      <c r="Q15" s="200">
        <f>'РБ ВВ 10(2025)| FIT18'!Q36+25</f>
        <v>16155</v>
      </c>
      <c r="R15" s="200">
        <f>'РБ ВВ 10(2025)| FIT18'!R36+25</f>
        <v>16938</v>
      </c>
      <c r="S15" s="200">
        <f>'РБ ВВ 10(2025)| FIT18'!S36+25</f>
        <v>21088</v>
      </c>
      <c r="T15" s="200">
        <f>'РБ ВВ 10(2025)| FIT18'!T36+25</f>
        <v>21088</v>
      </c>
      <c r="U15" s="200">
        <f>'РБ ВВ 10(2025)| FIT18'!U36+25</f>
        <v>16938</v>
      </c>
      <c r="V15" s="200">
        <f>'РБ ВВ 10(2025)| FIT18'!V36+25</f>
        <v>16155</v>
      </c>
      <c r="W15" s="200">
        <f>'РБ ВВ 10(2025)| FIT18'!W36+25</f>
        <v>18269</v>
      </c>
      <c r="X15" s="200">
        <f>'РБ ВВ 10(2025)| FIT18'!X36+25</f>
        <v>16938</v>
      </c>
      <c r="Y15" s="200">
        <f>'РБ ВВ 10(2025)| FIT18'!Y36+25</f>
        <v>18269</v>
      </c>
      <c r="Z15" s="200">
        <f>'РБ ВВ 10(2025)| FIT18'!Z36+25</f>
        <v>16938</v>
      </c>
      <c r="AA15" s="200">
        <f>'РБ ВВ 10(2025)| FIT18'!AA36+25</f>
        <v>19757</v>
      </c>
      <c r="AB15" s="200">
        <f>'РБ ВВ 10(2025)| FIT18'!AB36+25</f>
        <v>19757</v>
      </c>
      <c r="AC15" s="200">
        <f>'РБ ВВ 10(2025)| FIT18'!AC36+25</f>
        <v>21088</v>
      </c>
      <c r="AD15" s="200">
        <f>'РБ ВВ 10(2025)| FIT18'!AD36+25</f>
        <v>18269</v>
      </c>
      <c r="AE15" s="200">
        <f>'РБ ВВ 10(2025)| FIT18'!AE36+25</f>
        <v>18269</v>
      </c>
      <c r="AF15" s="200">
        <f>'РБ ВВ 10(2025)| FIT18'!AF36+25</f>
        <v>18269</v>
      </c>
      <c r="AG15" s="200">
        <f>'РБ ВВ 10(2025)| FIT18'!AG36+25</f>
        <v>16938</v>
      </c>
      <c r="AH15" s="200">
        <f>'РБ ВВ 10(2025)| FIT18'!AH36+25</f>
        <v>16155</v>
      </c>
      <c r="AI15" s="200">
        <f>'РБ ВВ 10(2025)| FIT18'!AI36+25</f>
        <v>15216</v>
      </c>
      <c r="AJ15" s="200">
        <f>'РБ ВВ 10(2025)| FIT18'!AJ36+25</f>
        <v>15216</v>
      </c>
      <c r="AK15" s="200">
        <f>'РБ ВВ 10(2025)| FIT18'!AK36+25</f>
        <v>14276</v>
      </c>
      <c r="AL15" s="200">
        <f>'РБ ВВ 10(2025)| FIT18'!AL36+25</f>
        <v>13336</v>
      </c>
      <c r="AM15" s="200">
        <f>'РБ ВВ 10(2025)| FIT18'!AM36+25</f>
        <v>14276</v>
      </c>
      <c r="AN15" s="200">
        <f>'РБ ВВ 10(2025)| FIT18'!AN36+25</f>
        <v>14276</v>
      </c>
      <c r="AO15" s="200">
        <f>'РБ ВВ 10(2025)| FIT18'!AO36+25</f>
        <v>13336</v>
      </c>
      <c r="AP15" s="200">
        <f>'РБ ВВ 10(2025)| FIT18'!AP36+25</f>
        <v>16155</v>
      </c>
      <c r="AQ15" s="200">
        <f>'РБ ВВ 10(2025)| FIT18'!AQ36+25</f>
        <v>16155</v>
      </c>
      <c r="AR15" s="200">
        <f>'РБ ВВ 10(2025)| FIT18'!AR36+25</f>
        <v>15216</v>
      </c>
      <c r="AS15" s="200">
        <f>'РБ ВВ 10(2025)| FIT18'!AS36+25</f>
        <v>13336</v>
      </c>
      <c r="AT15" s="200">
        <f>'РБ ВВ 10(2025)| FIT18'!AT36+25</f>
        <v>10987</v>
      </c>
      <c r="AU15" s="200">
        <f>'РБ ВВ 10(2025)| FIT18'!AU36+25</f>
        <v>11927</v>
      </c>
      <c r="AV15" s="200">
        <f>'РБ ВВ 10(2025)| FIT18'!AV36+25</f>
        <v>10987</v>
      </c>
      <c r="AW15" s="200">
        <f>'РБ ВВ 10(2025)| FIT18'!AW36+25</f>
        <v>10987</v>
      </c>
      <c r="AX15" s="200">
        <f>'РБ ВВ 10(2025)| FIT18'!AX36+25</f>
        <v>10987</v>
      </c>
      <c r="AY15" s="200">
        <f>'РБ ВВ 10(2025)| FIT18'!AY36+25</f>
        <v>10439</v>
      </c>
      <c r="AZ15" s="200">
        <f>'РБ ВВ 10(2025)| FIT18'!AZ36+25</f>
        <v>10987</v>
      </c>
      <c r="BA15" s="200">
        <f>'РБ ВВ 10(2025)| FIT18'!BA36+25</f>
        <v>10439</v>
      </c>
      <c r="BB15" s="200">
        <f>'РБ ВВ 10(2025)| FIT18'!BB36+25</f>
        <v>10987</v>
      </c>
      <c r="BC15" s="200">
        <f>'РБ ВВ 10(2025)| FIT18'!BC36+25</f>
        <v>10439</v>
      </c>
      <c r="BD15" s="200">
        <f>'РБ ВВ 10(2025)| FIT18'!BD36+25</f>
        <v>9891</v>
      </c>
      <c r="BE15" s="200">
        <f>'РБ ВВ 10(2025)| FIT18'!BE36+25</f>
        <v>10439</v>
      </c>
      <c r="BF15" s="200">
        <f>'РБ ВВ 10(2025)| FIT18'!BF36+25</f>
        <v>9891</v>
      </c>
      <c r="BG15" s="200">
        <f>'РБ ВВ 10(2025)| FIT18'!BG36+25</f>
        <v>10439</v>
      </c>
      <c r="BH15" s="200">
        <f>'РБ ВВ 10(2025)| FIT18'!BH36+25</f>
        <v>9891</v>
      </c>
      <c r="BI15" s="200">
        <f>'РБ ВВ 10(2025)| FIT18'!BI36+25</f>
        <v>10439</v>
      </c>
      <c r="BJ15" s="200">
        <f>'РБ ВВ 10(2025)| FIT18'!BJ36+25</f>
        <v>9891</v>
      </c>
      <c r="BK15" s="200">
        <f>'РБ ВВ 10(2025)| FIT18'!BK36+25</f>
        <v>10439</v>
      </c>
      <c r="BL15" s="200">
        <f>'РБ ВВ 10(2025)| FIT18'!BL36+25</f>
        <v>9891</v>
      </c>
      <c r="BM15" s="200">
        <f>'РБ ВВ 10(2025)| FIT18'!BM36+25</f>
        <v>10439</v>
      </c>
      <c r="BN15" s="200">
        <f>'РБ ВВ 10(2025)| FIT18'!BN36+25</f>
        <v>11144</v>
      </c>
      <c r="BO15" s="200">
        <f>'РБ ВВ 10(2025)| FIT18'!BO36+25</f>
        <v>10439</v>
      </c>
      <c r="BP15" s="200">
        <f>'РБ ВВ 10(2025)| FIT18'!BP36+25</f>
        <v>11536</v>
      </c>
      <c r="BQ15" s="200">
        <f>'РБ ВВ 10(2025)| FIT18'!BQ36+25</f>
        <v>12788</v>
      </c>
      <c r="BR15" s="200">
        <f>'РБ ВВ 10(2025)| FIT18'!BR36+25</f>
        <v>11536</v>
      </c>
    </row>
    <row r="16" spans="1:70" s="50" customFormat="1" x14ac:dyDescent="0.2">
      <c r="A16" s="88">
        <f>A7</f>
        <v>2</v>
      </c>
      <c r="B16" s="200">
        <f>'РБ ВВ 10(2025)| FIT18'!B37+25</f>
        <v>21088</v>
      </c>
      <c r="C16" s="200">
        <f>'РБ ВВ 10(2025)| FIT18'!C37+25</f>
        <v>18269</v>
      </c>
      <c r="D16" s="200">
        <f>'РБ ВВ 10(2025)| FIT18'!D37+25</f>
        <v>17486</v>
      </c>
      <c r="E16" s="200">
        <f>'РБ ВВ 10(2025)| FIT18'!E37+25</f>
        <v>17486</v>
      </c>
      <c r="F16" s="200">
        <f>'РБ ВВ 10(2025)| FIT18'!F37+25</f>
        <v>21088</v>
      </c>
      <c r="G16" s="200">
        <f>'РБ ВВ 10(2025)| FIT18'!G37+25</f>
        <v>21088</v>
      </c>
      <c r="H16" s="200">
        <f>'РБ ВВ 10(2025)| FIT18'!H37+25</f>
        <v>19600</v>
      </c>
      <c r="I16" s="200">
        <f>'РБ ВВ 10(2025)| FIT18'!I37+25</f>
        <v>21088</v>
      </c>
      <c r="J16" s="200">
        <f>'РБ ВВ 10(2025)| FIT18'!J37+25</f>
        <v>19600</v>
      </c>
      <c r="K16" s="200">
        <f>'РБ ВВ 10(2025)| FIT18'!K37+25</f>
        <v>19600</v>
      </c>
      <c r="L16" s="200">
        <f>'РБ ВВ 10(2025)| FIT18'!L37+25</f>
        <v>18269</v>
      </c>
      <c r="M16" s="200">
        <f>'РБ ВВ 10(2025)| FIT18'!M37+25</f>
        <v>19600</v>
      </c>
      <c r="N16" s="200">
        <f>'РБ ВВ 10(2025)| FIT18'!N37+25</f>
        <v>19600</v>
      </c>
      <c r="O16" s="200">
        <f>'РБ ВВ 10(2025)| FIT18'!O37+25</f>
        <v>18269</v>
      </c>
      <c r="P16" s="200">
        <f>'РБ ВВ 10(2025)| FIT18'!P37+25</f>
        <v>18269</v>
      </c>
      <c r="Q16" s="200">
        <f>'РБ ВВ 10(2025)| FIT18'!Q37+25</f>
        <v>17486</v>
      </c>
      <c r="R16" s="200">
        <f>'РБ ВВ 10(2025)| FIT18'!R37+25</f>
        <v>18269</v>
      </c>
      <c r="S16" s="200">
        <f>'РБ ВВ 10(2025)| FIT18'!S37+25</f>
        <v>22419</v>
      </c>
      <c r="T16" s="200">
        <f>'РБ ВВ 10(2025)| FIT18'!T37+25</f>
        <v>22419</v>
      </c>
      <c r="U16" s="200">
        <f>'РБ ВВ 10(2025)| FIT18'!U37+25</f>
        <v>18269</v>
      </c>
      <c r="V16" s="200">
        <f>'РБ ВВ 10(2025)| FIT18'!V37+25</f>
        <v>17486</v>
      </c>
      <c r="W16" s="200">
        <f>'РБ ВВ 10(2025)| FIT18'!W37+25</f>
        <v>19600</v>
      </c>
      <c r="X16" s="200">
        <f>'РБ ВВ 10(2025)| FIT18'!X37+25</f>
        <v>18269</v>
      </c>
      <c r="Y16" s="200">
        <f>'РБ ВВ 10(2025)| FIT18'!Y37+25</f>
        <v>19600</v>
      </c>
      <c r="Z16" s="200">
        <f>'РБ ВВ 10(2025)| FIT18'!Z37+25</f>
        <v>18269</v>
      </c>
      <c r="AA16" s="200">
        <f>'РБ ВВ 10(2025)| FIT18'!AA37+25</f>
        <v>21088</v>
      </c>
      <c r="AB16" s="200">
        <f>'РБ ВВ 10(2025)| FIT18'!AB37+25</f>
        <v>21088</v>
      </c>
      <c r="AC16" s="200">
        <f>'РБ ВВ 10(2025)| FIT18'!AC37+25</f>
        <v>22419</v>
      </c>
      <c r="AD16" s="200">
        <f>'РБ ВВ 10(2025)| FIT18'!AD37+25</f>
        <v>19600</v>
      </c>
      <c r="AE16" s="200">
        <f>'РБ ВВ 10(2025)| FIT18'!AE37+25</f>
        <v>19600</v>
      </c>
      <c r="AF16" s="200">
        <f>'РБ ВВ 10(2025)| FIT18'!AF37+25</f>
        <v>19600</v>
      </c>
      <c r="AG16" s="200">
        <f>'РБ ВВ 10(2025)| FIT18'!AG37+25</f>
        <v>18269</v>
      </c>
      <c r="AH16" s="200">
        <f>'РБ ВВ 10(2025)| FIT18'!AH37+25</f>
        <v>17486</v>
      </c>
      <c r="AI16" s="200">
        <f>'РБ ВВ 10(2025)| FIT18'!AI37+25</f>
        <v>16547</v>
      </c>
      <c r="AJ16" s="200">
        <f>'РБ ВВ 10(2025)| FIT18'!AJ37+25</f>
        <v>16547</v>
      </c>
      <c r="AK16" s="200">
        <f>'РБ ВВ 10(2025)| FIT18'!AK37+25</f>
        <v>15607</v>
      </c>
      <c r="AL16" s="200">
        <f>'РБ ВВ 10(2025)| FIT18'!AL37+25</f>
        <v>14668</v>
      </c>
      <c r="AM16" s="200">
        <f>'РБ ВВ 10(2025)| FIT18'!AM37+25</f>
        <v>15607</v>
      </c>
      <c r="AN16" s="200">
        <f>'РБ ВВ 10(2025)| FIT18'!AN37+25</f>
        <v>15607</v>
      </c>
      <c r="AO16" s="200">
        <f>'РБ ВВ 10(2025)| FIT18'!AO37+25</f>
        <v>14668</v>
      </c>
      <c r="AP16" s="200">
        <f>'РБ ВВ 10(2025)| FIT18'!AP37+25</f>
        <v>17486</v>
      </c>
      <c r="AQ16" s="200">
        <f>'РБ ВВ 10(2025)| FIT18'!AQ37+25</f>
        <v>17486</v>
      </c>
      <c r="AR16" s="200">
        <f>'РБ ВВ 10(2025)| FIT18'!AR37+25</f>
        <v>16547</v>
      </c>
      <c r="AS16" s="200">
        <f>'РБ ВВ 10(2025)| FIT18'!AS37+25</f>
        <v>14668</v>
      </c>
      <c r="AT16" s="200">
        <f>'РБ ВВ 10(2025)| FIT18'!AT37+25</f>
        <v>12319</v>
      </c>
      <c r="AU16" s="200">
        <f>'РБ ВВ 10(2025)| FIT18'!AU37+25</f>
        <v>13258</v>
      </c>
      <c r="AV16" s="200">
        <f>'РБ ВВ 10(2025)| FIT18'!AV37+25</f>
        <v>12319</v>
      </c>
      <c r="AW16" s="200">
        <f>'РБ ВВ 10(2025)| FIT18'!AW37+25</f>
        <v>12319</v>
      </c>
      <c r="AX16" s="200">
        <f>'РБ ВВ 10(2025)| FIT18'!AX37+25</f>
        <v>12319</v>
      </c>
      <c r="AY16" s="200">
        <f>'РБ ВВ 10(2025)| FIT18'!AY37+25</f>
        <v>11770</v>
      </c>
      <c r="AZ16" s="200">
        <f>'РБ ВВ 10(2025)| FIT18'!AZ37+25</f>
        <v>12319</v>
      </c>
      <c r="BA16" s="200">
        <f>'РБ ВВ 10(2025)| FIT18'!BA37+25</f>
        <v>11770</v>
      </c>
      <c r="BB16" s="200">
        <f>'РБ ВВ 10(2025)| FIT18'!BB37+25</f>
        <v>12319</v>
      </c>
      <c r="BC16" s="200">
        <f>'РБ ВВ 10(2025)| FIT18'!BC37+25</f>
        <v>11770</v>
      </c>
      <c r="BD16" s="200">
        <f>'РБ ВВ 10(2025)| FIT18'!BD37+25</f>
        <v>11222</v>
      </c>
      <c r="BE16" s="200">
        <f>'РБ ВВ 10(2025)| FIT18'!BE37+25</f>
        <v>11770</v>
      </c>
      <c r="BF16" s="200">
        <f>'РБ ВВ 10(2025)| FIT18'!BF37+25</f>
        <v>11222</v>
      </c>
      <c r="BG16" s="200">
        <f>'РБ ВВ 10(2025)| FIT18'!BG37+25</f>
        <v>11770</v>
      </c>
      <c r="BH16" s="200">
        <f>'РБ ВВ 10(2025)| FIT18'!BH37+25</f>
        <v>11222</v>
      </c>
      <c r="BI16" s="200">
        <f>'РБ ВВ 10(2025)| FIT18'!BI37+25</f>
        <v>11770</v>
      </c>
      <c r="BJ16" s="200">
        <f>'РБ ВВ 10(2025)| FIT18'!BJ37+25</f>
        <v>11222</v>
      </c>
      <c r="BK16" s="200">
        <f>'РБ ВВ 10(2025)| FIT18'!BK37+25</f>
        <v>11770</v>
      </c>
      <c r="BL16" s="200">
        <f>'РБ ВВ 10(2025)| FIT18'!BL37+25</f>
        <v>11222</v>
      </c>
      <c r="BM16" s="200">
        <f>'РБ ВВ 10(2025)| FIT18'!BM37+25</f>
        <v>11770</v>
      </c>
      <c r="BN16" s="200">
        <f>'РБ ВВ 10(2025)| FIT18'!BN37+25</f>
        <v>12475</v>
      </c>
      <c r="BO16" s="200">
        <f>'РБ ВВ 10(2025)| FIT18'!BO37+25</f>
        <v>11770</v>
      </c>
      <c r="BP16" s="200">
        <f>'РБ ВВ 10(2025)| FIT18'!BP37+25</f>
        <v>12867</v>
      </c>
      <c r="BQ16" s="200">
        <f>'РБ ВВ 10(2025)| FIT18'!BQ37+25</f>
        <v>14119</v>
      </c>
      <c r="BR16" s="200">
        <f>'РБ ВВ 10(2025)| FIT18'!BR37+25</f>
        <v>12867</v>
      </c>
    </row>
    <row r="17" spans="1:70" s="50" customFormat="1" x14ac:dyDescent="0.2">
      <c r="A17" s="42" t="s">
        <v>86</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row>
    <row r="18" spans="1:70" s="50" customFormat="1" x14ac:dyDescent="0.2">
      <c r="A18" s="88">
        <f>A6</f>
        <v>1</v>
      </c>
      <c r="B18" s="200">
        <f>'РБ ВВ 10(2025)| FIT18'!B39+25</f>
        <v>35652</v>
      </c>
      <c r="C18" s="200">
        <f>'РБ ВВ 10(2025)| FIT18'!C39+25</f>
        <v>32833</v>
      </c>
      <c r="D18" s="200">
        <f>'РБ ВВ 10(2025)| FIT18'!D39+25</f>
        <v>32050</v>
      </c>
      <c r="E18" s="200">
        <f>'РБ ВВ 10(2025)| FIT18'!E39+25</f>
        <v>32050</v>
      </c>
      <c r="F18" s="200">
        <f>'РБ ВВ 10(2025)| FIT18'!F39+25</f>
        <v>35652</v>
      </c>
      <c r="G18" s="200">
        <f>'РБ ВВ 10(2025)| FIT18'!G39+25</f>
        <v>35652</v>
      </c>
      <c r="H18" s="200">
        <f>'РБ ВВ 10(2025)| FIT18'!H39+25</f>
        <v>34164</v>
      </c>
      <c r="I18" s="200">
        <f>'РБ ВВ 10(2025)| FIT18'!I39+25</f>
        <v>35652</v>
      </c>
      <c r="J18" s="200">
        <f>'РБ ВВ 10(2025)| FIT18'!J39+25</f>
        <v>34164</v>
      </c>
      <c r="K18" s="200">
        <f>'РБ ВВ 10(2025)| FIT18'!K39+25</f>
        <v>34164</v>
      </c>
      <c r="L18" s="200">
        <f>'РБ ВВ 10(2025)| FIT18'!L39+25</f>
        <v>32833</v>
      </c>
      <c r="M18" s="200">
        <f>'РБ ВВ 10(2025)| FIT18'!M39+25</f>
        <v>34164</v>
      </c>
      <c r="N18" s="200">
        <f>'РБ ВВ 10(2025)| FIT18'!N39+25</f>
        <v>34164</v>
      </c>
      <c r="O18" s="200">
        <f>'РБ ВВ 10(2025)| FIT18'!O39+25</f>
        <v>32833</v>
      </c>
      <c r="P18" s="200">
        <f>'РБ ВВ 10(2025)| FIT18'!P39+25</f>
        <v>32833</v>
      </c>
      <c r="Q18" s="200">
        <f>'РБ ВВ 10(2025)| FIT18'!Q39+25</f>
        <v>32050</v>
      </c>
      <c r="R18" s="200">
        <f>'РБ ВВ 10(2025)| FIT18'!R39+25</f>
        <v>32833</v>
      </c>
      <c r="S18" s="200">
        <f>'РБ ВВ 10(2025)| FIT18'!S39+25</f>
        <v>36983</v>
      </c>
      <c r="T18" s="200">
        <f>'РБ ВВ 10(2025)| FIT18'!T39+25</f>
        <v>36983</v>
      </c>
      <c r="U18" s="200">
        <f>'РБ ВВ 10(2025)| FIT18'!U39+25</f>
        <v>32833</v>
      </c>
      <c r="V18" s="200">
        <f>'РБ ВВ 10(2025)| FIT18'!V39+25</f>
        <v>32050</v>
      </c>
      <c r="W18" s="200">
        <f>'РБ ВВ 10(2025)| FIT18'!W39+25</f>
        <v>34164</v>
      </c>
      <c r="X18" s="200">
        <f>'РБ ВВ 10(2025)| FIT18'!X39+25</f>
        <v>32833</v>
      </c>
      <c r="Y18" s="200">
        <f>'РБ ВВ 10(2025)| FIT18'!Y39+25</f>
        <v>34164</v>
      </c>
      <c r="Z18" s="200">
        <f>'РБ ВВ 10(2025)| FIT18'!Z39+25</f>
        <v>32833</v>
      </c>
      <c r="AA18" s="200">
        <f>'РБ ВВ 10(2025)| FIT18'!AA39+25</f>
        <v>35652</v>
      </c>
      <c r="AB18" s="200">
        <f>'РБ ВВ 10(2025)| FIT18'!AB39+25</f>
        <v>35652</v>
      </c>
      <c r="AC18" s="200">
        <f>'РБ ВВ 10(2025)| FIT18'!AC39+25</f>
        <v>36983</v>
      </c>
      <c r="AD18" s="200">
        <f>'РБ ВВ 10(2025)| FIT18'!AD39+25</f>
        <v>34164</v>
      </c>
      <c r="AE18" s="200">
        <f>'РБ ВВ 10(2025)| FIT18'!AE39+25</f>
        <v>34164</v>
      </c>
      <c r="AF18" s="200">
        <f>'РБ ВВ 10(2025)| FIT18'!AF39+25</f>
        <v>34164</v>
      </c>
      <c r="AG18" s="200">
        <f>'РБ ВВ 10(2025)| FIT18'!AG39+25</f>
        <v>32833</v>
      </c>
      <c r="AH18" s="200">
        <f>'РБ ВВ 10(2025)| FIT18'!AH39+25</f>
        <v>32050</v>
      </c>
      <c r="AI18" s="200">
        <f>'РБ ВВ 10(2025)| FIT18'!AI39+25</f>
        <v>31111</v>
      </c>
      <c r="AJ18" s="200">
        <f>'РБ ВВ 10(2025)| FIT18'!AJ39+25</f>
        <v>31111</v>
      </c>
      <c r="AK18" s="200">
        <f>'РБ ВВ 10(2025)| FIT18'!AK39+25</f>
        <v>30171</v>
      </c>
      <c r="AL18" s="200">
        <f>'РБ ВВ 10(2025)| FIT18'!AL39+25</f>
        <v>29231</v>
      </c>
      <c r="AM18" s="200">
        <f>'РБ ВВ 10(2025)| FIT18'!AM39+25</f>
        <v>30171</v>
      </c>
      <c r="AN18" s="200">
        <f>'РБ ВВ 10(2025)| FIT18'!AN39+25</f>
        <v>30171</v>
      </c>
      <c r="AO18" s="200">
        <f>'РБ ВВ 10(2025)| FIT18'!AO39+25</f>
        <v>29231</v>
      </c>
      <c r="AP18" s="200">
        <f>'РБ ВВ 10(2025)| FIT18'!AP39+25</f>
        <v>32050</v>
      </c>
      <c r="AQ18" s="200">
        <f>'РБ ВВ 10(2025)| FIT18'!AQ39+25</f>
        <v>32050</v>
      </c>
      <c r="AR18" s="200">
        <f>'РБ ВВ 10(2025)| FIT18'!AR39+25</f>
        <v>31111</v>
      </c>
      <c r="AS18" s="200">
        <f>'РБ ВВ 10(2025)| FIT18'!AS39+25</f>
        <v>29231</v>
      </c>
      <c r="AT18" s="200">
        <f>'РБ ВВ 10(2025)| FIT18'!AT39+25</f>
        <v>23750</v>
      </c>
      <c r="AU18" s="200">
        <f>'РБ ВВ 10(2025)| FIT18'!AU39+25</f>
        <v>24690</v>
      </c>
      <c r="AV18" s="200">
        <f>'РБ ВВ 10(2025)| FIT18'!AV39+25</f>
        <v>23750</v>
      </c>
      <c r="AW18" s="200">
        <f>'РБ ВВ 10(2025)| FIT18'!AW39+25</f>
        <v>23750</v>
      </c>
      <c r="AX18" s="200">
        <f>'РБ ВВ 10(2025)| FIT18'!AX39+25</f>
        <v>23750</v>
      </c>
      <c r="AY18" s="200">
        <f>'РБ ВВ 10(2025)| FIT18'!AY39+25</f>
        <v>23202</v>
      </c>
      <c r="AZ18" s="200">
        <f>'РБ ВВ 10(2025)| FIT18'!AZ39+25</f>
        <v>23750</v>
      </c>
      <c r="BA18" s="200">
        <f>'РБ ВВ 10(2025)| FIT18'!BA39+25</f>
        <v>23202</v>
      </c>
      <c r="BB18" s="200">
        <f>'РБ ВВ 10(2025)| FIT18'!BB39+25</f>
        <v>23750</v>
      </c>
      <c r="BC18" s="200">
        <f>'РБ ВВ 10(2025)| FIT18'!BC39+25</f>
        <v>23202</v>
      </c>
      <c r="BD18" s="200">
        <f>'РБ ВВ 10(2025)| FIT18'!BD39+25</f>
        <v>22654</v>
      </c>
      <c r="BE18" s="200">
        <f>'РБ ВВ 10(2025)| FIT18'!BE39+25</f>
        <v>23202</v>
      </c>
      <c r="BF18" s="200">
        <f>'РБ ВВ 10(2025)| FIT18'!BF39+25</f>
        <v>22654</v>
      </c>
      <c r="BG18" s="200">
        <f>'РБ ВВ 10(2025)| FIT18'!BG39+25</f>
        <v>23202</v>
      </c>
      <c r="BH18" s="200">
        <f>'РБ ВВ 10(2025)| FIT18'!BH39+25</f>
        <v>22654</v>
      </c>
      <c r="BI18" s="200">
        <f>'РБ ВВ 10(2025)| FIT18'!BI39+25</f>
        <v>23202</v>
      </c>
      <c r="BJ18" s="200">
        <f>'РБ ВВ 10(2025)| FIT18'!BJ39+25</f>
        <v>22654</v>
      </c>
      <c r="BK18" s="200">
        <f>'РБ ВВ 10(2025)| FIT18'!BK39+25</f>
        <v>23202</v>
      </c>
      <c r="BL18" s="200">
        <f>'РБ ВВ 10(2025)| FIT18'!BL39+25</f>
        <v>22654</v>
      </c>
      <c r="BM18" s="200">
        <f>'РБ ВВ 10(2025)| FIT18'!BM39+25</f>
        <v>27117</v>
      </c>
      <c r="BN18" s="200">
        <f>'РБ ВВ 10(2025)| FIT18'!BN39+25</f>
        <v>27822</v>
      </c>
      <c r="BO18" s="200">
        <f>'РБ ВВ 10(2025)| FIT18'!BO39+25</f>
        <v>27117</v>
      </c>
      <c r="BP18" s="200">
        <f>'РБ ВВ 10(2025)| FIT18'!BP39+25</f>
        <v>28213</v>
      </c>
      <c r="BQ18" s="200">
        <f>'РБ ВВ 10(2025)| FIT18'!BQ39+25</f>
        <v>29466</v>
      </c>
      <c r="BR18" s="200">
        <f>'РБ ВВ 10(2025)| FIT18'!BR39+25</f>
        <v>28213</v>
      </c>
    </row>
    <row r="19" spans="1:70" s="50" customFormat="1" x14ac:dyDescent="0.2">
      <c r="A19" s="88">
        <f>A7</f>
        <v>2</v>
      </c>
      <c r="B19" s="200">
        <f>'РБ ВВ 10(2025)| FIT18'!B40+25</f>
        <v>36983</v>
      </c>
      <c r="C19" s="200">
        <f>'РБ ВВ 10(2025)| FIT18'!C40+25</f>
        <v>34164</v>
      </c>
      <c r="D19" s="200">
        <f>'РБ ВВ 10(2025)| FIT18'!D40+25</f>
        <v>33381</v>
      </c>
      <c r="E19" s="200">
        <f>'РБ ВВ 10(2025)| FIT18'!E40+25</f>
        <v>33381</v>
      </c>
      <c r="F19" s="200">
        <f>'РБ ВВ 10(2025)| FIT18'!F40+25</f>
        <v>36983</v>
      </c>
      <c r="G19" s="200">
        <f>'РБ ВВ 10(2025)| FIT18'!G40+25</f>
        <v>36983</v>
      </c>
      <c r="H19" s="200">
        <f>'РБ ВВ 10(2025)| FIT18'!H40+25</f>
        <v>35495</v>
      </c>
      <c r="I19" s="200">
        <f>'РБ ВВ 10(2025)| FIT18'!I40+25</f>
        <v>36983</v>
      </c>
      <c r="J19" s="200">
        <f>'РБ ВВ 10(2025)| FIT18'!J40+25</f>
        <v>35495</v>
      </c>
      <c r="K19" s="200">
        <f>'РБ ВВ 10(2025)| FIT18'!K40+25</f>
        <v>35495</v>
      </c>
      <c r="L19" s="200">
        <f>'РБ ВВ 10(2025)| FIT18'!L40+25</f>
        <v>34164</v>
      </c>
      <c r="M19" s="200">
        <f>'РБ ВВ 10(2025)| FIT18'!M40+25</f>
        <v>35495</v>
      </c>
      <c r="N19" s="200">
        <f>'РБ ВВ 10(2025)| FIT18'!N40+25</f>
        <v>35495</v>
      </c>
      <c r="O19" s="200">
        <f>'РБ ВВ 10(2025)| FIT18'!O40+25</f>
        <v>34164</v>
      </c>
      <c r="P19" s="200">
        <f>'РБ ВВ 10(2025)| FIT18'!P40+25</f>
        <v>34164</v>
      </c>
      <c r="Q19" s="200">
        <f>'РБ ВВ 10(2025)| FIT18'!Q40+25</f>
        <v>33381</v>
      </c>
      <c r="R19" s="200">
        <f>'РБ ВВ 10(2025)| FIT18'!R40+25</f>
        <v>34164</v>
      </c>
      <c r="S19" s="200">
        <f>'РБ ВВ 10(2025)| FIT18'!S40+25</f>
        <v>38314</v>
      </c>
      <c r="T19" s="200">
        <f>'РБ ВВ 10(2025)| FIT18'!T40+25</f>
        <v>38314</v>
      </c>
      <c r="U19" s="200">
        <f>'РБ ВВ 10(2025)| FIT18'!U40+25</f>
        <v>34164</v>
      </c>
      <c r="V19" s="200">
        <f>'РБ ВВ 10(2025)| FIT18'!V40+25</f>
        <v>33381</v>
      </c>
      <c r="W19" s="200">
        <f>'РБ ВВ 10(2025)| FIT18'!W40+25</f>
        <v>35495</v>
      </c>
      <c r="X19" s="200">
        <f>'РБ ВВ 10(2025)| FIT18'!X40+25</f>
        <v>34164</v>
      </c>
      <c r="Y19" s="200">
        <f>'РБ ВВ 10(2025)| FIT18'!Y40+25</f>
        <v>35495</v>
      </c>
      <c r="Z19" s="200">
        <f>'РБ ВВ 10(2025)| FIT18'!Z40+25</f>
        <v>34164</v>
      </c>
      <c r="AA19" s="200">
        <f>'РБ ВВ 10(2025)| FIT18'!AA40+25</f>
        <v>36983</v>
      </c>
      <c r="AB19" s="200">
        <f>'РБ ВВ 10(2025)| FIT18'!AB40+25</f>
        <v>36983</v>
      </c>
      <c r="AC19" s="200">
        <f>'РБ ВВ 10(2025)| FIT18'!AC40+25</f>
        <v>38314</v>
      </c>
      <c r="AD19" s="200">
        <f>'РБ ВВ 10(2025)| FIT18'!AD40+25</f>
        <v>35495</v>
      </c>
      <c r="AE19" s="200">
        <f>'РБ ВВ 10(2025)| FIT18'!AE40+25</f>
        <v>35495</v>
      </c>
      <c r="AF19" s="200">
        <f>'РБ ВВ 10(2025)| FIT18'!AF40+25</f>
        <v>35495</v>
      </c>
      <c r="AG19" s="200">
        <f>'РБ ВВ 10(2025)| FIT18'!AG40+25</f>
        <v>34164</v>
      </c>
      <c r="AH19" s="200">
        <f>'РБ ВВ 10(2025)| FIT18'!AH40+25</f>
        <v>33381</v>
      </c>
      <c r="AI19" s="200">
        <f>'РБ ВВ 10(2025)| FIT18'!AI40+25</f>
        <v>32442</v>
      </c>
      <c r="AJ19" s="200">
        <f>'РБ ВВ 10(2025)| FIT18'!AJ40+25</f>
        <v>32442</v>
      </c>
      <c r="AK19" s="200">
        <f>'РБ ВВ 10(2025)| FIT18'!AK40+25</f>
        <v>31502</v>
      </c>
      <c r="AL19" s="200">
        <f>'РБ ВВ 10(2025)| FIT18'!AL40+25</f>
        <v>30562</v>
      </c>
      <c r="AM19" s="200">
        <f>'РБ ВВ 10(2025)| FIT18'!AM40+25</f>
        <v>31502</v>
      </c>
      <c r="AN19" s="200">
        <f>'РБ ВВ 10(2025)| FIT18'!AN40+25</f>
        <v>31502</v>
      </c>
      <c r="AO19" s="200">
        <f>'РБ ВВ 10(2025)| FIT18'!AO40+25</f>
        <v>30562</v>
      </c>
      <c r="AP19" s="200">
        <f>'РБ ВВ 10(2025)| FIT18'!AP40+25</f>
        <v>33381</v>
      </c>
      <c r="AQ19" s="200">
        <f>'РБ ВВ 10(2025)| FIT18'!AQ40+25</f>
        <v>33381</v>
      </c>
      <c r="AR19" s="200">
        <f>'РБ ВВ 10(2025)| FIT18'!AR40+25</f>
        <v>32442</v>
      </c>
      <c r="AS19" s="200">
        <f>'РБ ВВ 10(2025)| FIT18'!AS40+25</f>
        <v>30562</v>
      </c>
      <c r="AT19" s="200">
        <f>'РБ ВВ 10(2025)| FIT18'!AT40+25</f>
        <v>25081</v>
      </c>
      <c r="AU19" s="200">
        <f>'РБ ВВ 10(2025)| FIT18'!AU40+25</f>
        <v>26021</v>
      </c>
      <c r="AV19" s="200">
        <f>'РБ ВВ 10(2025)| FIT18'!AV40+25</f>
        <v>25081</v>
      </c>
      <c r="AW19" s="200">
        <f>'РБ ВВ 10(2025)| FIT18'!AW40+25</f>
        <v>25081</v>
      </c>
      <c r="AX19" s="200">
        <f>'РБ ВВ 10(2025)| FIT18'!AX40+25</f>
        <v>25081</v>
      </c>
      <c r="AY19" s="200">
        <f>'РБ ВВ 10(2025)| FIT18'!AY40+25</f>
        <v>24533</v>
      </c>
      <c r="AZ19" s="200">
        <f>'РБ ВВ 10(2025)| FIT18'!AZ40+25</f>
        <v>25081</v>
      </c>
      <c r="BA19" s="200">
        <f>'РБ ВВ 10(2025)| FIT18'!BA40+25</f>
        <v>24533</v>
      </c>
      <c r="BB19" s="200">
        <f>'РБ ВВ 10(2025)| FIT18'!BB40+25</f>
        <v>25081</v>
      </c>
      <c r="BC19" s="200">
        <f>'РБ ВВ 10(2025)| FIT18'!BC40+25</f>
        <v>24533</v>
      </c>
      <c r="BD19" s="200">
        <f>'РБ ВВ 10(2025)| FIT18'!BD40+25</f>
        <v>23985</v>
      </c>
      <c r="BE19" s="200">
        <f>'РБ ВВ 10(2025)| FIT18'!BE40+25</f>
        <v>24533</v>
      </c>
      <c r="BF19" s="200">
        <f>'РБ ВВ 10(2025)| FIT18'!BF40+25</f>
        <v>23985</v>
      </c>
      <c r="BG19" s="200">
        <f>'РБ ВВ 10(2025)| FIT18'!BG40+25</f>
        <v>24533</v>
      </c>
      <c r="BH19" s="200">
        <f>'РБ ВВ 10(2025)| FIT18'!BH40+25</f>
        <v>23985</v>
      </c>
      <c r="BI19" s="200">
        <f>'РБ ВВ 10(2025)| FIT18'!BI40+25</f>
        <v>24533</v>
      </c>
      <c r="BJ19" s="200">
        <f>'РБ ВВ 10(2025)| FIT18'!BJ40+25</f>
        <v>23985</v>
      </c>
      <c r="BK19" s="200">
        <f>'РБ ВВ 10(2025)| FIT18'!BK40+25</f>
        <v>24533</v>
      </c>
      <c r="BL19" s="200">
        <f>'РБ ВВ 10(2025)| FIT18'!BL40+25</f>
        <v>23985</v>
      </c>
      <c r="BM19" s="200">
        <f>'РБ ВВ 10(2025)| FIT18'!BM40+25</f>
        <v>28448</v>
      </c>
      <c r="BN19" s="200">
        <f>'РБ ВВ 10(2025)| FIT18'!BN40+25</f>
        <v>29153</v>
      </c>
      <c r="BO19" s="200">
        <f>'РБ ВВ 10(2025)| FIT18'!BO40+25</f>
        <v>28448</v>
      </c>
      <c r="BP19" s="200">
        <f>'РБ ВВ 10(2025)| FIT18'!BP40+25</f>
        <v>29545</v>
      </c>
      <c r="BQ19" s="200">
        <f>'РБ ВВ 10(2025)| FIT18'!BQ40+25</f>
        <v>30797</v>
      </c>
      <c r="BR19" s="200">
        <f>'РБ ВВ 10(2025)| FIT18'!BR40+25</f>
        <v>29545</v>
      </c>
    </row>
    <row r="20" spans="1:70" s="50" customFormat="1" x14ac:dyDescent="0.2">
      <c r="A20" s="42" t="s">
        <v>87</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row>
    <row r="21" spans="1:70" s="50" customFormat="1" x14ac:dyDescent="0.2">
      <c r="A21" s="88" t="s">
        <v>88</v>
      </c>
      <c r="B21" s="200">
        <f>'РБ ВВ 10(2025)| FIT18'!B42+25</f>
        <v>52643</v>
      </c>
      <c r="C21" s="200">
        <f>'РБ ВВ 10(2025)| FIT18'!C42+25</f>
        <v>49824</v>
      </c>
      <c r="D21" s="200">
        <f>'РБ ВВ 10(2025)| FIT18'!D42+25</f>
        <v>49041</v>
      </c>
      <c r="E21" s="200">
        <f>'РБ ВВ 10(2025)| FIT18'!E42+25</f>
        <v>49041</v>
      </c>
      <c r="F21" s="200">
        <f>'РБ ВВ 10(2025)| FIT18'!F42+25</f>
        <v>52643</v>
      </c>
      <c r="G21" s="200">
        <f>'РБ ВВ 10(2025)| FIT18'!G42+25</f>
        <v>52643</v>
      </c>
      <c r="H21" s="200">
        <f>'РБ ВВ 10(2025)| FIT18'!H42+25</f>
        <v>51155</v>
      </c>
      <c r="I21" s="200">
        <f>'РБ ВВ 10(2025)| FIT18'!I42+25</f>
        <v>52643</v>
      </c>
      <c r="J21" s="200">
        <f>'РБ ВВ 10(2025)| FIT18'!J42+25</f>
        <v>51155</v>
      </c>
      <c r="K21" s="200">
        <f>'РБ ВВ 10(2025)| FIT18'!K42+25</f>
        <v>51155</v>
      </c>
      <c r="L21" s="200">
        <f>'РБ ВВ 10(2025)| FIT18'!L42+25</f>
        <v>49824</v>
      </c>
      <c r="M21" s="200">
        <f>'РБ ВВ 10(2025)| FIT18'!M42+25</f>
        <v>51155</v>
      </c>
      <c r="N21" s="200">
        <f>'РБ ВВ 10(2025)| FIT18'!N42+25</f>
        <v>51155</v>
      </c>
      <c r="O21" s="200">
        <f>'РБ ВВ 10(2025)| FIT18'!O42+25</f>
        <v>49824</v>
      </c>
      <c r="P21" s="200">
        <f>'РБ ВВ 10(2025)| FIT18'!P42+25</f>
        <v>49824</v>
      </c>
      <c r="Q21" s="200">
        <f>'РБ ВВ 10(2025)| FIT18'!Q42+25</f>
        <v>49041</v>
      </c>
      <c r="R21" s="200">
        <f>'РБ ВВ 10(2025)| FIT18'!R42+25</f>
        <v>49824</v>
      </c>
      <c r="S21" s="200">
        <f>'РБ ВВ 10(2025)| FIT18'!S42+25</f>
        <v>53974</v>
      </c>
      <c r="T21" s="200">
        <f>'РБ ВВ 10(2025)| FIT18'!T42+25</f>
        <v>53974</v>
      </c>
      <c r="U21" s="200">
        <f>'РБ ВВ 10(2025)| FIT18'!U42+25</f>
        <v>49824</v>
      </c>
      <c r="V21" s="200">
        <f>'РБ ВВ 10(2025)| FIT18'!V42+25</f>
        <v>49041</v>
      </c>
      <c r="W21" s="200">
        <f>'РБ ВВ 10(2025)| FIT18'!W42+25</f>
        <v>51155</v>
      </c>
      <c r="X21" s="200">
        <f>'РБ ВВ 10(2025)| FIT18'!X42+25</f>
        <v>49824</v>
      </c>
      <c r="Y21" s="200">
        <f>'РБ ВВ 10(2025)| FIT18'!Y42+25</f>
        <v>51155</v>
      </c>
      <c r="Z21" s="200">
        <f>'РБ ВВ 10(2025)| FIT18'!Z42+25</f>
        <v>49824</v>
      </c>
      <c r="AA21" s="200">
        <f>'РБ ВВ 10(2025)| FIT18'!AA42+25</f>
        <v>52643</v>
      </c>
      <c r="AB21" s="200">
        <f>'РБ ВВ 10(2025)| FIT18'!AB42+25</f>
        <v>52643</v>
      </c>
      <c r="AC21" s="200">
        <f>'РБ ВВ 10(2025)| FIT18'!AC42+25</f>
        <v>53974</v>
      </c>
      <c r="AD21" s="200">
        <f>'РБ ВВ 10(2025)| FIT18'!AD42+25</f>
        <v>51155</v>
      </c>
      <c r="AE21" s="200">
        <f>'РБ ВВ 10(2025)| FIT18'!AE42+25</f>
        <v>51155</v>
      </c>
      <c r="AF21" s="200">
        <f>'РБ ВВ 10(2025)| FIT18'!AF42+25</f>
        <v>51155</v>
      </c>
      <c r="AG21" s="200">
        <f>'РБ ВВ 10(2025)| FIT18'!AG42+25</f>
        <v>49824</v>
      </c>
      <c r="AH21" s="200">
        <f>'РБ ВВ 10(2025)| FIT18'!AH42+25</f>
        <v>49041</v>
      </c>
      <c r="AI21" s="200">
        <f>'РБ ВВ 10(2025)| FIT18'!AI42+25</f>
        <v>48102</v>
      </c>
      <c r="AJ21" s="200">
        <f>'РБ ВВ 10(2025)| FIT18'!AJ42+25</f>
        <v>48102</v>
      </c>
      <c r="AK21" s="200">
        <f>'РБ ВВ 10(2025)| FIT18'!AK42+25</f>
        <v>47162</v>
      </c>
      <c r="AL21" s="200">
        <f>'РБ ВВ 10(2025)| FIT18'!AL42+25</f>
        <v>46222</v>
      </c>
      <c r="AM21" s="200">
        <f>'РБ ВВ 10(2025)| FIT18'!AM42+25</f>
        <v>47162</v>
      </c>
      <c r="AN21" s="200">
        <f>'РБ ВВ 10(2025)| FIT18'!AN42+25</f>
        <v>47162</v>
      </c>
      <c r="AO21" s="200">
        <f>'РБ ВВ 10(2025)| FIT18'!AO42+25</f>
        <v>46222</v>
      </c>
      <c r="AP21" s="200">
        <f>'РБ ВВ 10(2025)| FIT18'!AP42+25</f>
        <v>49041</v>
      </c>
      <c r="AQ21" s="200">
        <f>'РБ ВВ 10(2025)| FIT18'!AQ42+25</f>
        <v>49041</v>
      </c>
      <c r="AR21" s="200">
        <f>'РБ ВВ 10(2025)| FIT18'!AR42+25</f>
        <v>48102</v>
      </c>
      <c r="AS21" s="200">
        <f>'РБ ВВ 10(2025)| FIT18'!AS42+25</f>
        <v>46222</v>
      </c>
      <c r="AT21" s="200">
        <f>'РБ ВВ 10(2025)| FIT18'!AT42+25</f>
        <v>44656</v>
      </c>
      <c r="AU21" s="200">
        <f>'РБ ВВ 10(2025)| FIT18'!AU42+25</f>
        <v>45596</v>
      </c>
      <c r="AV21" s="200">
        <f>'РБ ВВ 10(2025)| FIT18'!AV42+25</f>
        <v>44656</v>
      </c>
      <c r="AW21" s="200">
        <f>'РБ ВВ 10(2025)| FIT18'!AW42+25</f>
        <v>44656</v>
      </c>
      <c r="AX21" s="200">
        <f>'РБ ВВ 10(2025)| FIT18'!AX42+25</f>
        <v>44656</v>
      </c>
      <c r="AY21" s="200">
        <f>'РБ ВВ 10(2025)| FIT18'!AY42+25</f>
        <v>44108</v>
      </c>
      <c r="AZ21" s="200">
        <f>'РБ ВВ 10(2025)| FIT18'!AZ42+25</f>
        <v>44656</v>
      </c>
      <c r="BA21" s="200">
        <f>'РБ ВВ 10(2025)| FIT18'!BA42+25</f>
        <v>44108</v>
      </c>
      <c r="BB21" s="200">
        <f>'РБ ВВ 10(2025)| FIT18'!BB42+25</f>
        <v>44656</v>
      </c>
      <c r="BC21" s="200">
        <f>'РБ ВВ 10(2025)| FIT18'!BC42+25</f>
        <v>44108</v>
      </c>
      <c r="BD21" s="200">
        <f>'РБ ВВ 10(2025)| FIT18'!BD42+25</f>
        <v>43560</v>
      </c>
      <c r="BE21" s="200">
        <f>'РБ ВВ 10(2025)| FIT18'!BE42+25</f>
        <v>44108</v>
      </c>
      <c r="BF21" s="200">
        <f>'РБ ВВ 10(2025)| FIT18'!BF42+25</f>
        <v>43560</v>
      </c>
      <c r="BG21" s="200">
        <f>'РБ ВВ 10(2025)| FIT18'!BG42+25</f>
        <v>44108</v>
      </c>
      <c r="BH21" s="200">
        <f>'РБ ВВ 10(2025)| FIT18'!BH42+25</f>
        <v>43560</v>
      </c>
      <c r="BI21" s="200">
        <f>'РБ ВВ 10(2025)| FIT18'!BI42+25</f>
        <v>44108</v>
      </c>
      <c r="BJ21" s="200">
        <f>'РБ ВВ 10(2025)| FIT18'!BJ42+25</f>
        <v>43560</v>
      </c>
      <c r="BK21" s="200">
        <f>'РБ ВВ 10(2025)| FIT18'!BK42+25</f>
        <v>44108</v>
      </c>
      <c r="BL21" s="200">
        <f>'РБ ВВ 10(2025)| FIT18'!BL42+25</f>
        <v>43560</v>
      </c>
      <c r="BM21" s="200">
        <f>'РБ ВВ 10(2025)| FIT18'!BM42+25</f>
        <v>51938</v>
      </c>
      <c r="BN21" s="200">
        <f>'РБ ВВ 10(2025)| FIT18'!BN42+25</f>
        <v>52643</v>
      </c>
      <c r="BO21" s="200">
        <f>'РБ ВВ 10(2025)| FIT18'!BO42+25</f>
        <v>51938</v>
      </c>
      <c r="BP21" s="200">
        <f>'РБ ВВ 10(2025)| FIT18'!BP42+25</f>
        <v>53035</v>
      </c>
      <c r="BQ21" s="200">
        <f>'РБ ВВ 10(2025)| FIT18'!BQ42+25</f>
        <v>54287</v>
      </c>
      <c r="BR21" s="200">
        <f>'РБ ВВ 10(2025)| FIT18'!BR42+25</f>
        <v>53035</v>
      </c>
    </row>
    <row r="22" spans="1:70" s="50" customFormat="1" x14ac:dyDescent="0.2">
      <c r="A22" s="100"/>
      <c r="B22" s="194"/>
      <c r="C22" s="194"/>
      <c r="D22" s="194"/>
      <c r="E22" s="194"/>
      <c r="F22" s="194"/>
      <c r="G22" s="194"/>
      <c r="H22" s="194"/>
      <c r="I22" s="194"/>
      <c r="J22" s="194"/>
      <c r="K22" s="194"/>
      <c r="L22" s="194"/>
      <c r="M22" s="194"/>
      <c r="N22" s="194"/>
    </row>
    <row r="23" spans="1:70" s="50" customFormat="1" ht="12.75" thickBot="1" x14ac:dyDescent="0.25">
      <c r="A23" s="100"/>
    </row>
    <row r="24" spans="1:70" s="50" customFormat="1" ht="12.75" thickBot="1" x14ac:dyDescent="0.25">
      <c r="A24" s="104" t="s">
        <v>66</v>
      </c>
    </row>
    <row r="25" spans="1:70" x14ac:dyDescent="0.2">
      <c r="A25" s="63" t="s">
        <v>78</v>
      </c>
    </row>
    <row r="26" spans="1:70" ht="9" hidden="1" customHeight="1" x14ac:dyDescent="0.2">
      <c r="A26" s="43" t="s">
        <v>67</v>
      </c>
    </row>
    <row r="27" spans="1:70" ht="10.7" customHeight="1" x14ac:dyDescent="0.2">
      <c r="A27" s="43" t="s">
        <v>89</v>
      </c>
    </row>
    <row r="28" spans="1:70" x14ac:dyDescent="0.2">
      <c r="A28" s="43" t="s">
        <v>68</v>
      </c>
    </row>
    <row r="29" spans="1:70" ht="13.35" customHeight="1" x14ac:dyDescent="0.2">
      <c r="A29" s="43" t="s">
        <v>69</v>
      </c>
    </row>
    <row r="30" spans="1:70" ht="13.35" customHeight="1" x14ac:dyDescent="0.2">
      <c r="A30" s="159" t="s">
        <v>162</v>
      </c>
    </row>
    <row r="31" spans="1:70" ht="12.6" customHeight="1" thickBot="1" x14ac:dyDescent="0.25">
      <c r="A31" s="3"/>
    </row>
    <row r="32" spans="1:70"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58"/>
  <sheetViews>
    <sheetView zoomScaleNormal="100" zoomScaleSheetLayoutView="82"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16384" width="9" style="48"/>
  </cols>
  <sheetData>
    <row r="1" spans="1:70" s="51" customFormat="1" ht="12" customHeight="1" x14ac:dyDescent="0.2">
      <c r="A1" s="211" t="s">
        <v>82</v>
      </c>
    </row>
    <row r="2" spans="1:70" s="51" customFormat="1" ht="12" customHeight="1" x14ac:dyDescent="0.2">
      <c r="A2" s="211"/>
    </row>
    <row r="3" spans="1:70" s="51" customFormat="1" ht="11.1" customHeight="1" x14ac:dyDescent="0.2">
      <c r="A3" s="97" t="s">
        <v>101</v>
      </c>
    </row>
    <row r="4" spans="1:70" s="52" customFormat="1" ht="32.1" customHeight="1" x14ac:dyDescent="0.2">
      <c r="A4" s="98" t="s">
        <v>64</v>
      </c>
      <c r="B4" s="191">
        <f>'C завтраками| Bed and breakfast'!B4</f>
        <v>45834</v>
      </c>
      <c r="C4" s="191">
        <f>'C завтраками| Bed and breakfast'!C4</f>
        <v>45836</v>
      </c>
      <c r="D4" s="191">
        <f>'C завтраками| Bed and breakfast'!D4</f>
        <v>45837</v>
      </c>
      <c r="E4" s="191">
        <f>'C завтраками| Bed and breakfast'!E4</f>
        <v>45838</v>
      </c>
      <c r="F4" s="191">
        <f>'C завтраками| Bed and breakfast'!F4</f>
        <v>45839</v>
      </c>
      <c r="G4" s="191">
        <f>'C завтраками| Bed and breakfast'!G4</f>
        <v>45842</v>
      </c>
      <c r="H4" s="191">
        <f>'C завтраками| Bed and breakfast'!H4</f>
        <v>45843</v>
      </c>
      <c r="I4" s="191">
        <f>'C завтраками| Bed and breakfast'!I4</f>
        <v>45845</v>
      </c>
      <c r="J4" s="191">
        <f>'C завтраками| Bed and breakfast'!J4</f>
        <v>45847</v>
      </c>
      <c r="K4" s="191">
        <f>'C завтраками| Bed and breakfast'!K4</f>
        <v>45849</v>
      </c>
      <c r="L4" s="191">
        <f>'C завтраками| Bed and breakfast'!L4</f>
        <v>45851</v>
      </c>
      <c r="M4" s="191">
        <f>'C завтраками| Bed and breakfast'!M4</f>
        <v>45852</v>
      </c>
      <c r="N4" s="191">
        <f>'C завтраками| Bed and breakfast'!N4</f>
        <v>45853</v>
      </c>
      <c r="O4" s="191">
        <f>'C завтраками| Bed and breakfast'!O4</f>
        <v>45856</v>
      </c>
      <c r="P4" s="191">
        <f>'C завтраками| Bed and breakfast'!P4</f>
        <v>45858</v>
      </c>
      <c r="Q4" s="191">
        <f>'C завтраками| Bed and breakfast'!Q4</f>
        <v>45859</v>
      </c>
      <c r="R4" s="191">
        <f>'C завтраками| Bed and breakfast'!R4</f>
        <v>45862</v>
      </c>
      <c r="S4" s="191">
        <f>'C завтраками| Bed and breakfast'!S4</f>
        <v>45863</v>
      </c>
      <c r="T4" s="191">
        <f>'C завтраками| Bed and breakfast'!T4</f>
        <v>45865</v>
      </c>
      <c r="U4" s="191">
        <f>'C завтраками| Bed and breakfast'!U4</f>
        <v>45867</v>
      </c>
      <c r="V4" s="191">
        <f>'C завтраками| Bed and breakfast'!V4</f>
        <v>45868</v>
      </c>
      <c r="W4" s="191">
        <f>'C завтраками| Bed and breakfast'!W4</f>
        <v>45870</v>
      </c>
      <c r="X4" s="191">
        <f>'C завтраками| Bed and breakfast'!X4</f>
        <v>45872</v>
      </c>
      <c r="Y4" s="191">
        <f>'C завтраками| Bed and breakfast'!Y4</f>
        <v>45874</v>
      </c>
      <c r="Z4" s="191">
        <f>'C завтраками| Bed and breakfast'!Z4</f>
        <v>45875</v>
      </c>
      <c r="AA4" s="191">
        <f>'C завтраками| Bed and breakfast'!AA4</f>
        <v>45878</v>
      </c>
      <c r="AB4" s="191">
        <f>'C завтраками| Bed and breakfast'!AB4</f>
        <v>45880</v>
      </c>
      <c r="AC4" s="191">
        <f>'C завтраками| Bed and breakfast'!AC4</f>
        <v>45885</v>
      </c>
      <c r="AD4" s="191">
        <f>'C завтраками| Bed and breakfast'!AD4</f>
        <v>45886</v>
      </c>
      <c r="AE4" s="191">
        <f>'C завтраками| Bed and breakfast'!AE4</f>
        <v>45887</v>
      </c>
      <c r="AF4" s="191">
        <f>'C завтраками| Bed and breakfast'!AF4</f>
        <v>45888</v>
      </c>
      <c r="AG4" s="191">
        <f>'C завтраками| Bed and breakfast'!AG4</f>
        <v>45890</v>
      </c>
      <c r="AH4" s="191">
        <f>'C завтраками| Bed and breakfast'!AH4</f>
        <v>45891</v>
      </c>
      <c r="AI4" s="191">
        <f>'C завтраками| Bed and breakfast'!AI4</f>
        <v>45892</v>
      </c>
      <c r="AJ4" s="191">
        <f>'C завтраками| Bed and breakfast'!AJ4</f>
        <v>45894</v>
      </c>
      <c r="AK4" s="191">
        <f>'C завтраками| Bed and breakfast'!AK4</f>
        <v>45895</v>
      </c>
      <c r="AL4" s="191">
        <f>'C завтраками| Bed and breakfast'!AL4</f>
        <v>45897</v>
      </c>
      <c r="AM4" s="191">
        <f>'C завтраками| Bed and breakfast'!AM4</f>
        <v>45901</v>
      </c>
      <c r="AN4" s="191">
        <f>'C завтраками| Bed and breakfast'!AN4</f>
        <v>45905</v>
      </c>
      <c r="AO4" s="191">
        <f>'C завтраками| Bed and breakfast'!AO4</f>
        <v>45907</v>
      </c>
      <c r="AP4" s="191">
        <f>'C завтраками| Bed and breakfast'!AP4</f>
        <v>45908</v>
      </c>
      <c r="AQ4" s="191">
        <f>'C завтраками| Bed and breakfast'!AQ4</f>
        <v>45911</v>
      </c>
      <c r="AR4" s="191">
        <f>'C завтраками| Bed and breakfast'!AR4</f>
        <v>45912</v>
      </c>
      <c r="AS4" s="191">
        <f>'C завтраками| Bed and breakfast'!AS4</f>
        <v>45921</v>
      </c>
      <c r="AT4" s="191">
        <f>'C завтраками| Bed and breakfast'!AT4</f>
        <v>45931</v>
      </c>
      <c r="AU4" s="191">
        <f>'C завтраками| Bed and breakfast'!AU4</f>
        <v>45940</v>
      </c>
      <c r="AV4" s="191">
        <f>'C завтраками| Bed and breakfast'!AV4</f>
        <v>45942</v>
      </c>
      <c r="AW4" s="191">
        <f>'C завтраками| Bed and breakfast'!AW4</f>
        <v>45947</v>
      </c>
      <c r="AX4" s="191">
        <f>'C завтраками| Bed and breakfast'!AX4</f>
        <v>45949</v>
      </c>
      <c r="AY4" s="191">
        <f>'C завтраками| Bed and breakfast'!AY4</f>
        <v>45953</v>
      </c>
      <c r="AZ4" s="191">
        <f>'C завтраками| Bed and breakfast'!AZ4</f>
        <v>45954</v>
      </c>
      <c r="BA4" s="191">
        <f>'C завтраками| Bed and breakfast'!BA4</f>
        <v>45956</v>
      </c>
      <c r="BB4" s="191">
        <f>'C завтраками| Bed and breakfast'!BB4</f>
        <v>45961</v>
      </c>
      <c r="BC4" s="191">
        <f>'C завтраками| Bed and breakfast'!BC4</f>
        <v>45965</v>
      </c>
      <c r="BD4" s="191">
        <f>'C завтраками| Bed and breakfast'!BD4</f>
        <v>45966</v>
      </c>
      <c r="BE4" s="191">
        <f>'C завтраками| Bed and breakfast'!BE4</f>
        <v>45968</v>
      </c>
      <c r="BF4" s="191">
        <f>'C завтраками| Bed and breakfast'!BF4</f>
        <v>45970</v>
      </c>
      <c r="BG4" s="191">
        <f>'C завтраками| Bed and breakfast'!BG4</f>
        <v>45975</v>
      </c>
      <c r="BH4" s="191">
        <f>'C завтраками| Bed and breakfast'!BH4</f>
        <v>45977</v>
      </c>
      <c r="BI4" s="191">
        <f>'C завтраками| Bed and breakfast'!BI4</f>
        <v>45982</v>
      </c>
      <c r="BJ4" s="191">
        <f>'C завтраками| Bed and breakfast'!BJ4</f>
        <v>45984</v>
      </c>
      <c r="BK4" s="191">
        <f>'C завтраками| Bed and breakfast'!BK4</f>
        <v>45989</v>
      </c>
      <c r="BL4" s="191">
        <f>'C завтраками| Bed and breakfast'!BL4</f>
        <v>45991</v>
      </c>
      <c r="BM4" s="191">
        <f>'C завтраками| Bed and breakfast'!BM4</f>
        <v>45992</v>
      </c>
      <c r="BN4" s="191">
        <f>'C завтраками| Bed and breakfast'!BN4</f>
        <v>45998</v>
      </c>
      <c r="BO4" s="191">
        <f>'C завтраками| Bed and breakfast'!BO4</f>
        <v>46000</v>
      </c>
      <c r="BP4" s="191">
        <f>'C завтраками| Bed and breakfast'!BP4</f>
        <v>46003</v>
      </c>
      <c r="BQ4" s="191">
        <f>'C завтраками| Bed and breakfast'!BQ4</f>
        <v>46010</v>
      </c>
      <c r="BR4" s="191">
        <f>'C завтраками| Bed and breakfast'!BR4</f>
        <v>46012</v>
      </c>
    </row>
    <row r="5" spans="1:70" s="53" customFormat="1" ht="21.95" customHeight="1" x14ac:dyDescent="0.2">
      <c r="A5" s="98"/>
      <c r="B5" s="191">
        <f>'C завтраками| Bed and breakfast'!B5</f>
        <v>45835</v>
      </c>
      <c r="C5" s="191">
        <f>'C завтраками| Bed and breakfast'!C5</f>
        <v>45836</v>
      </c>
      <c r="D5" s="191">
        <f>'C завтраками| Bed and breakfast'!D5</f>
        <v>45837</v>
      </c>
      <c r="E5" s="191">
        <f>'C завтраками| Bed and breakfast'!E5</f>
        <v>45838</v>
      </c>
      <c r="F5" s="191">
        <f>'C завтраками| Bed and breakfast'!F5</f>
        <v>45841</v>
      </c>
      <c r="G5" s="191">
        <f>'C завтраками| Bed and breakfast'!G5</f>
        <v>45842</v>
      </c>
      <c r="H5" s="191">
        <f>'C завтраками| Bed and breakfast'!H5</f>
        <v>45844</v>
      </c>
      <c r="I5" s="191">
        <f>'C завтраками| Bed and breakfast'!I5</f>
        <v>45846</v>
      </c>
      <c r="J5" s="191">
        <f>'C завтраками| Bed and breakfast'!J5</f>
        <v>45848</v>
      </c>
      <c r="K5" s="191">
        <f>'C завтраками| Bed and breakfast'!K5</f>
        <v>45850</v>
      </c>
      <c r="L5" s="191">
        <f>'C завтраками| Bed and breakfast'!L5</f>
        <v>45851</v>
      </c>
      <c r="M5" s="191">
        <f>'C завтраками| Bed and breakfast'!M5</f>
        <v>45852</v>
      </c>
      <c r="N5" s="191">
        <f>'C завтраками| Bed and breakfast'!N5</f>
        <v>45855</v>
      </c>
      <c r="O5" s="191">
        <f>'C завтраками| Bed and breakfast'!O5</f>
        <v>45857</v>
      </c>
      <c r="P5" s="191">
        <f>'C завтраками| Bed and breakfast'!P5</f>
        <v>45858</v>
      </c>
      <c r="Q5" s="191">
        <f>'C завтраками| Bed and breakfast'!Q5</f>
        <v>45861</v>
      </c>
      <c r="R5" s="191">
        <f>'C завтраками| Bed and breakfast'!R5</f>
        <v>45862</v>
      </c>
      <c r="S5" s="191">
        <f>'C завтраками| Bed and breakfast'!S5</f>
        <v>45864</v>
      </c>
      <c r="T5" s="191">
        <f>'C завтраками| Bed and breakfast'!T5</f>
        <v>45866</v>
      </c>
      <c r="U5" s="191">
        <f>'C завтраками| Bed and breakfast'!U5</f>
        <v>45867</v>
      </c>
      <c r="V5" s="191">
        <f>'C завтраками| Bed and breakfast'!V5</f>
        <v>45869</v>
      </c>
      <c r="W5" s="191">
        <f>'C завтраками| Bed and breakfast'!W5</f>
        <v>45871</v>
      </c>
      <c r="X5" s="191">
        <f>'C завтраками| Bed and breakfast'!X5</f>
        <v>45873</v>
      </c>
      <c r="Y5" s="191">
        <f>'C завтраками| Bed and breakfast'!Y5</f>
        <v>45874</v>
      </c>
      <c r="Z5" s="191">
        <f>'C завтраками| Bed and breakfast'!Z5</f>
        <v>45877</v>
      </c>
      <c r="AA5" s="191">
        <f>'C завтраками| Bed and breakfast'!AA5</f>
        <v>45879</v>
      </c>
      <c r="AB5" s="191">
        <f>'C завтраками| Bed and breakfast'!AB5</f>
        <v>45884</v>
      </c>
      <c r="AC5" s="191">
        <f>'C завтраками| Bed and breakfast'!AC5</f>
        <v>45885</v>
      </c>
      <c r="AD5" s="191">
        <f>'C завтраками| Bed and breakfast'!AD5</f>
        <v>45886</v>
      </c>
      <c r="AE5" s="191">
        <f>'C завтраками| Bed and breakfast'!AE5</f>
        <v>45887</v>
      </c>
      <c r="AF5" s="191">
        <f>'C завтраками| Bed and breakfast'!AF5</f>
        <v>45889</v>
      </c>
      <c r="AG5" s="191">
        <f>'C завтраками| Bed and breakfast'!AG5</f>
        <v>45890</v>
      </c>
      <c r="AH5" s="191">
        <f>'C завтраками| Bed and breakfast'!AH5</f>
        <v>45891</v>
      </c>
      <c r="AI5" s="191">
        <f>'C завтраками| Bed and breakfast'!AI5</f>
        <v>45893</v>
      </c>
      <c r="AJ5" s="191">
        <f>'C завтраками| Bed and breakfast'!AJ5</f>
        <v>45894</v>
      </c>
      <c r="AK5" s="191">
        <f>'C завтраками| Bed and breakfast'!AK5</f>
        <v>45896</v>
      </c>
      <c r="AL5" s="191">
        <f>'C завтраками| Bed and breakfast'!AL5</f>
        <v>45900</v>
      </c>
      <c r="AM5" s="191">
        <f>'C завтраками| Bed and breakfast'!AM5</f>
        <v>45904</v>
      </c>
      <c r="AN5" s="191">
        <f>'C завтраками| Bed and breakfast'!AN5</f>
        <v>45906</v>
      </c>
      <c r="AO5" s="191">
        <f>'C завтраками| Bed and breakfast'!AO5</f>
        <v>45907</v>
      </c>
      <c r="AP5" s="191">
        <f>'C завтраками| Bed and breakfast'!AP5</f>
        <v>45910</v>
      </c>
      <c r="AQ5" s="191">
        <f>'C завтраками| Bed and breakfast'!AQ5</f>
        <v>45911</v>
      </c>
      <c r="AR5" s="191">
        <f>'C завтраками| Bed and breakfast'!AR5</f>
        <v>45920</v>
      </c>
      <c r="AS5" s="191">
        <f>'C завтраками| Bed and breakfast'!AS5</f>
        <v>45930</v>
      </c>
      <c r="AT5" s="191">
        <f>'C завтраками| Bed and breakfast'!AT5</f>
        <v>45939</v>
      </c>
      <c r="AU5" s="191">
        <f>'C завтраками| Bed and breakfast'!AU5</f>
        <v>45941</v>
      </c>
      <c r="AV5" s="191">
        <f>'C завтраками| Bed and breakfast'!AV5</f>
        <v>45946</v>
      </c>
      <c r="AW5" s="191">
        <f>'C завтраками| Bed and breakfast'!AW5</f>
        <v>45948</v>
      </c>
      <c r="AX5" s="191">
        <f>'C завтраками| Bed and breakfast'!AX5</f>
        <v>45952</v>
      </c>
      <c r="AY5" s="191">
        <f>'C завтраками| Bed and breakfast'!AY5</f>
        <v>45953</v>
      </c>
      <c r="AZ5" s="191">
        <f>'C завтраками| Bed and breakfast'!AZ5</f>
        <v>45955</v>
      </c>
      <c r="BA5" s="191">
        <f>'C завтраками| Bed and breakfast'!BA5</f>
        <v>45960</v>
      </c>
      <c r="BB5" s="191">
        <f>'C завтраками| Bed and breakfast'!BB5</f>
        <v>45964</v>
      </c>
      <c r="BC5" s="191">
        <f>'C завтраками| Bed and breakfast'!BC5</f>
        <v>45965</v>
      </c>
      <c r="BD5" s="191">
        <f>'C завтраками| Bed and breakfast'!BD5</f>
        <v>45967</v>
      </c>
      <c r="BE5" s="191">
        <f>'C завтраками| Bed and breakfast'!BE5</f>
        <v>45969</v>
      </c>
      <c r="BF5" s="191">
        <f>'C завтраками| Bed and breakfast'!BF5</f>
        <v>45974</v>
      </c>
      <c r="BG5" s="191">
        <f>'C завтраками| Bed and breakfast'!BG5</f>
        <v>45976</v>
      </c>
      <c r="BH5" s="191">
        <f>'C завтраками| Bed and breakfast'!BH5</f>
        <v>45981</v>
      </c>
      <c r="BI5" s="191">
        <f>'C завтраками| Bed and breakfast'!BI5</f>
        <v>45983</v>
      </c>
      <c r="BJ5" s="191">
        <f>'C завтраками| Bed and breakfast'!BJ5</f>
        <v>45988</v>
      </c>
      <c r="BK5" s="191">
        <f>'C завтраками| Bed and breakfast'!BK5</f>
        <v>45990</v>
      </c>
      <c r="BL5" s="191">
        <f>'C завтраками| Bed and breakfast'!BL5</f>
        <v>45991</v>
      </c>
      <c r="BM5" s="191">
        <f>'C завтраками| Bed and breakfast'!BM5</f>
        <v>45997</v>
      </c>
      <c r="BN5" s="191">
        <f>'C завтраками| Bed and breakfast'!BN5</f>
        <v>45999</v>
      </c>
      <c r="BO5" s="191">
        <f>'C завтраками| Bed and breakfast'!BO5</f>
        <v>46002</v>
      </c>
      <c r="BP5" s="191">
        <f>'C завтраками| Bed and breakfast'!BP5</f>
        <v>46009</v>
      </c>
      <c r="BQ5" s="191">
        <f>'C завтраками| Bed and breakfast'!BQ5</f>
        <v>46011</v>
      </c>
      <c r="BR5" s="191">
        <f>'C завтраками| Bed and breakfast'!BR5</f>
        <v>46016</v>
      </c>
    </row>
    <row r="6" spans="1:70" s="53" customFormat="1" x14ac:dyDescent="0.2">
      <c r="A6" s="42" t="s">
        <v>83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row>
    <row r="7" spans="1:70" s="53" customFormat="1" x14ac:dyDescent="0.2">
      <c r="A7" s="88">
        <v>1</v>
      </c>
      <c r="B7" s="8">
        <f>'C завтраками| Bed and breakfast'!B7*0.9</f>
        <v>18450</v>
      </c>
      <c r="C7" s="8">
        <f>'C завтраками| Bed and breakfast'!C7*0.9</f>
        <v>15210</v>
      </c>
      <c r="D7" s="8">
        <f>'C завтраками| Bed and breakfast'!D7*0.9</f>
        <v>14310</v>
      </c>
      <c r="E7" s="8">
        <f>'C завтраками| Bed and breakfast'!E7*0.9</f>
        <v>14310</v>
      </c>
      <c r="F7" s="8">
        <f>'C завтраками| Bed and breakfast'!F7*0.9</f>
        <v>18450</v>
      </c>
      <c r="G7" s="8">
        <f>'C завтраками| Bed and breakfast'!G7*0.9</f>
        <v>18450</v>
      </c>
      <c r="H7" s="8">
        <f>'C завтраками| Bed and breakfast'!H7*0.9</f>
        <v>16740</v>
      </c>
      <c r="I7" s="8">
        <f>'C завтраками| Bed and breakfast'!I7*0.9</f>
        <v>18450</v>
      </c>
      <c r="J7" s="8">
        <f>'C завтраками| Bed and breakfast'!J7*0.9</f>
        <v>16740</v>
      </c>
      <c r="K7" s="8">
        <f>'C завтраками| Bed and breakfast'!K7*0.9</f>
        <v>16740</v>
      </c>
      <c r="L7" s="8">
        <f>'C завтраками| Bed and breakfast'!L7*0.9</f>
        <v>15210</v>
      </c>
      <c r="M7" s="8">
        <f>'C завтраками| Bed and breakfast'!M7*0.9</f>
        <v>16740</v>
      </c>
      <c r="N7" s="8">
        <f>'C завтраками| Bed and breakfast'!N7*0.9</f>
        <v>16740</v>
      </c>
      <c r="O7" s="8">
        <f>'C завтраками| Bed and breakfast'!O7*0.9</f>
        <v>15210</v>
      </c>
      <c r="P7" s="8">
        <f>'C завтраками| Bed and breakfast'!P7*0.9</f>
        <v>15210</v>
      </c>
      <c r="Q7" s="8">
        <f>'C завтраками| Bed and breakfast'!Q7*0.9</f>
        <v>14310</v>
      </c>
      <c r="R7" s="8">
        <f>'C завтраками| Bed and breakfast'!R7*0.9</f>
        <v>15210</v>
      </c>
      <c r="S7" s="8">
        <f>'C завтраками| Bed and breakfast'!S7*0.9</f>
        <v>19980</v>
      </c>
      <c r="T7" s="8">
        <f>'C завтраками| Bed and breakfast'!T7*0.9</f>
        <v>19980</v>
      </c>
      <c r="U7" s="8">
        <f>'C завтраками| Bed and breakfast'!U7*0.9</f>
        <v>15210</v>
      </c>
      <c r="V7" s="8">
        <f>'C завтраками| Bed and breakfast'!V7*0.9</f>
        <v>14310</v>
      </c>
      <c r="W7" s="8">
        <f>'C завтраками| Bed and breakfast'!W7*0.9</f>
        <v>16740</v>
      </c>
      <c r="X7" s="8">
        <f>'C завтраками| Bed and breakfast'!X7*0.9</f>
        <v>15210</v>
      </c>
      <c r="Y7" s="8">
        <f>'C завтраками| Bed and breakfast'!Y7*0.9</f>
        <v>16740</v>
      </c>
      <c r="Z7" s="8">
        <f>'C завтраками| Bed and breakfast'!Z7*0.9</f>
        <v>15210</v>
      </c>
      <c r="AA7" s="8">
        <f>'C завтраками| Bed and breakfast'!AA7*0.9</f>
        <v>18450</v>
      </c>
      <c r="AB7" s="8">
        <f>'C завтраками| Bed and breakfast'!AB7*0.9</f>
        <v>18450</v>
      </c>
      <c r="AC7" s="8">
        <f>'C завтраками| Bed and breakfast'!AC7*0.9</f>
        <v>19980</v>
      </c>
      <c r="AD7" s="8">
        <f>'C завтраками| Bed and breakfast'!AD7*0.9</f>
        <v>16740</v>
      </c>
      <c r="AE7" s="8">
        <f>'C завтраками| Bed and breakfast'!AE7*0.9</f>
        <v>16740</v>
      </c>
      <c r="AF7" s="8">
        <f>'C завтраками| Bed and breakfast'!AF7*0.9</f>
        <v>16740</v>
      </c>
      <c r="AG7" s="8">
        <f>'C завтраками| Bed and breakfast'!AG7*0.9</f>
        <v>15210</v>
      </c>
      <c r="AH7" s="8">
        <f>'C завтраками| Bed and breakfast'!AH7*0.9</f>
        <v>14310</v>
      </c>
      <c r="AI7" s="8">
        <f>'C завтраками| Bed and breakfast'!AI7*0.9</f>
        <v>13230</v>
      </c>
      <c r="AJ7" s="8">
        <f>'C завтраками| Bed and breakfast'!AJ7*0.9</f>
        <v>13230</v>
      </c>
      <c r="AK7" s="8">
        <f>'C завтраками| Bed and breakfast'!AK7*0.9</f>
        <v>12150</v>
      </c>
      <c r="AL7" s="8">
        <f>'C завтраками| Bed and breakfast'!AL7*0.9</f>
        <v>11070</v>
      </c>
      <c r="AM7" s="8">
        <f>'C завтраками| Bed and breakfast'!AM7*0.9</f>
        <v>12150</v>
      </c>
      <c r="AN7" s="8">
        <f>'C завтраками| Bed and breakfast'!AN7*0.9</f>
        <v>12150</v>
      </c>
      <c r="AO7" s="8">
        <f>'C завтраками| Bed and breakfast'!AO7*0.9</f>
        <v>11070</v>
      </c>
      <c r="AP7" s="8">
        <f>'C завтраками| Bed and breakfast'!AP7*0.9</f>
        <v>14310</v>
      </c>
      <c r="AQ7" s="8">
        <f>'C завтраками| Bed and breakfast'!AQ7*0.9</f>
        <v>14310</v>
      </c>
      <c r="AR7" s="8">
        <f>'C завтраками| Bed and breakfast'!AR7*0.9</f>
        <v>13230</v>
      </c>
      <c r="AS7" s="8">
        <f>'C завтраками| Bed and breakfast'!AS7*0.9</f>
        <v>11070</v>
      </c>
      <c r="AT7" s="8">
        <f>'C завтраками| Bed and breakfast'!AT7*0.9</f>
        <v>9270</v>
      </c>
      <c r="AU7" s="8">
        <f>'C завтраками| Bed and breakfast'!AU7*0.9</f>
        <v>10350</v>
      </c>
      <c r="AV7" s="8">
        <f>'C завтраками| Bed and breakfast'!AV7*0.9</f>
        <v>9270</v>
      </c>
      <c r="AW7" s="8">
        <f>'C завтраками| Bed and breakfast'!AW7*0.9</f>
        <v>9270</v>
      </c>
      <c r="AX7" s="8">
        <f>'C завтраками| Bed and breakfast'!AX7*0.9</f>
        <v>9270</v>
      </c>
      <c r="AY7" s="8">
        <f>'C завтраками| Bed and breakfast'!AY7*0.9</f>
        <v>8640</v>
      </c>
      <c r="AZ7" s="8">
        <f>'C завтраками| Bed and breakfast'!AZ7*0.9</f>
        <v>9270</v>
      </c>
      <c r="BA7" s="8">
        <f>'C завтраками| Bed and breakfast'!BA7*0.9</f>
        <v>8640</v>
      </c>
      <c r="BB7" s="8">
        <f>'C завтраками| Bed and breakfast'!BB7*0.9</f>
        <v>9270</v>
      </c>
      <c r="BC7" s="8">
        <f>'C завтраками| Bed and breakfast'!BC7*0.9</f>
        <v>8640</v>
      </c>
      <c r="BD7" s="8">
        <f>'C завтраками| Bed and breakfast'!BD7*0.9</f>
        <v>8010</v>
      </c>
      <c r="BE7" s="8">
        <f>'C завтраками| Bed and breakfast'!BE7*0.9</f>
        <v>8640</v>
      </c>
      <c r="BF7" s="8">
        <f>'C завтраками| Bed and breakfast'!BF7*0.9</f>
        <v>8010</v>
      </c>
      <c r="BG7" s="8">
        <f>'C завтраками| Bed and breakfast'!BG7*0.9</f>
        <v>8640</v>
      </c>
      <c r="BH7" s="8">
        <f>'C завтраками| Bed and breakfast'!BH7*0.9</f>
        <v>8010</v>
      </c>
      <c r="BI7" s="8">
        <f>'C завтраками| Bed and breakfast'!BI7*0.9</f>
        <v>8640</v>
      </c>
      <c r="BJ7" s="8">
        <f>'C завтраками| Bed and breakfast'!BJ7*0.9</f>
        <v>8010</v>
      </c>
      <c r="BK7" s="8">
        <f>'C завтраками| Bed and breakfast'!BK7*0.9</f>
        <v>8640</v>
      </c>
      <c r="BL7" s="8">
        <f>'C завтраками| Bed and breakfast'!BL7*0.9</f>
        <v>8010</v>
      </c>
      <c r="BM7" s="8">
        <f>'C завтраками| Bed and breakfast'!BM7*0.9</f>
        <v>8640</v>
      </c>
      <c r="BN7" s="8">
        <f>'C завтраками| Bed and breakfast'!BN7*0.9</f>
        <v>9450</v>
      </c>
      <c r="BO7" s="8">
        <f>'C завтраками| Bed and breakfast'!BO7*0.9</f>
        <v>8640</v>
      </c>
      <c r="BP7" s="8">
        <f>'C завтраками| Bed and breakfast'!BP7*0.9</f>
        <v>9900</v>
      </c>
      <c r="BQ7" s="8">
        <f>'C завтраками| Bed and breakfast'!BQ7*0.9</f>
        <v>11340</v>
      </c>
      <c r="BR7" s="8">
        <f>'C завтраками| Bed and breakfast'!BR7*0.9</f>
        <v>9900</v>
      </c>
    </row>
    <row r="8" spans="1:70" s="53" customFormat="1" x14ac:dyDescent="0.2">
      <c r="A8" s="88">
        <v>2</v>
      </c>
      <c r="B8" s="8">
        <f>'C завтраками| Bed and breakfast'!B8*0.9</f>
        <v>19980</v>
      </c>
      <c r="C8" s="8">
        <f>'C завтраками| Bed and breakfast'!C8*0.9</f>
        <v>16740</v>
      </c>
      <c r="D8" s="8">
        <f>'C завтраками| Bed and breakfast'!D8*0.9</f>
        <v>15840</v>
      </c>
      <c r="E8" s="8">
        <f>'C завтраками| Bed and breakfast'!E8*0.9</f>
        <v>15840</v>
      </c>
      <c r="F8" s="8">
        <f>'C завтраками| Bed and breakfast'!F8*0.9</f>
        <v>19980</v>
      </c>
      <c r="G8" s="8">
        <f>'C завтраками| Bed and breakfast'!G8*0.9</f>
        <v>19980</v>
      </c>
      <c r="H8" s="8">
        <f>'C завтраками| Bed and breakfast'!H8*0.9</f>
        <v>18270</v>
      </c>
      <c r="I8" s="8">
        <f>'C завтраками| Bed and breakfast'!I8*0.9</f>
        <v>19980</v>
      </c>
      <c r="J8" s="8">
        <f>'C завтраками| Bed and breakfast'!J8*0.9</f>
        <v>18270</v>
      </c>
      <c r="K8" s="8">
        <f>'C завтраками| Bed and breakfast'!K8*0.9</f>
        <v>18270</v>
      </c>
      <c r="L8" s="8">
        <f>'C завтраками| Bed and breakfast'!L8*0.9</f>
        <v>16740</v>
      </c>
      <c r="M8" s="8">
        <f>'C завтраками| Bed and breakfast'!M8*0.9</f>
        <v>18270</v>
      </c>
      <c r="N8" s="8">
        <f>'C завтраками| Bed and breakfast'!N8*0.9</f>
        <v>18270</v>
      </c>
      <c r="O8" s="8">
        <f>'C завтраками| Bed and breakfast'!O8*0.9</f>
        <v>16740</v>
      </c>
      <c r="P8" s="8">
        <f>'C завтраками| Bed and breakfast'!P8*0.9</f>
        <v>16740</v>
      </c>
      <c r="Q8" s="8">
        <f>'C завтраками| Bed and breakfast'!Q8*0.9</f>
        <v>15840</v>
      </c>
      <c r="R8" s="8">
        <f>'C завтраками| Bed and breakfast'!R8*0.9</f>
        <v>16740</v>
      </c>
      <c r="S8" s="8">
        <f>'C завтраками| Bed and breakfast'!S8*0.9</f>
        <v>21510</v>
      </c>
      <c r="T8" s="8">
        <f>'C завтраками| Bed and breakfast'!T8*0.9</f>
        <v>21510</v>
      </c>
      <c r="U8" s="8">
        <f>'C завтраками| Bed and breakfast'!U8*0.9</f>
        <v>16740</v>
      </c>
      <c r="V8" s="8">
        <f>'C завтраками| Bed and breakfast'!V8*0.9</f>
        <v>15840</v>
      </c>
      <c r="W8" s="8">
        <f>'C завтраками| Bed and breakfast'!W8*0.9</f>
        <v>18270</v>
      </c>
      <c r="X8" s="8">
        <f>'C завтраками| Bed and breakfast'!X8*0.9</f>
        <v>16740</v>
      </c>
      <c r="Y8" s="8">
        <f>'C завтраками| Bed and breakfast'!Y8*0.9</f>
        <v>18270</v>
      </c>
      <c r="Z8" s="8">
        <f>'C завтраками| Bed and breakfast'!Z8*0.9</f>
        <v>16740</v>
      </c>
      <c r="AA8" s="8">
        <f>'C завтраками| Bed and breakfast'!AA8*0.9</f>
        <v>19980</v>
      </c>
      <c r="AB8" s="8">
        <f>'C завтраками| Bed and breakfast'!AB8*0.9</f>
        <v>19980</v>
      </c>
      <c r="AC8" s="8">
        <f>'C завтраками| Bed and breakfast'!AC8*0.9</f>
        <v>21510</v>
      </c>
      <c r="AD8" s="8">
        <f>'C завтраками| Bed and breakfast'!AD8*0.9</f>
        <v>18270</v>
      </c>
      <c r="AE8" s="8">
        <f>'C завтраками| Bed and breakfast'!AE8*0.9</f>
        <v>18270</v>
      </c>
      <c r="AF8" s="8">
        <f>'C завтраками| Bed and breakfast'!AF8*0.9</f>
        <v>18270</v>
      </c>
      <c r="AG8" s="8">
        <f>'C завтраками| Bed and breakfast'!AG8*0.9</f>
        <v>16740</v>
      </c>
      <c r="AH8" s="8">
        <f>'C завтраками| Bed and breakfast'!AH8*0.9</f>
        <v>15840</v>
      </c>
      <c r="AI8" s="8">
        <f>'C завтраками| Bed and breakfast'!AI8*0.9</f>
        <v>14760</v>
      </c>
      <c r="AJ8" s="8">
        <f>'C завтраками| Bed and breakfast'!AJ8*0.9</f>
        <v>14760</v>
      </c>
      <c r="AK8" s="8">
        <f>'C завтраками| Bed and breakfast'!AK8*0.9</f>
        <v>13680</v>
      </c>
      <c r="AL8" s="8">
        <f>'C завтраками| Bed and breakfast'!AL8*0.9</f>
        <v>12600</v>
      </c>
      <c r="AM8" s="8">
        <f>'C завтраками| Bed and breakfast'!AM8*0.9</f>
        <v>13680</v>
      </c>
      <c r="AN8" s="8">
        <f>'C завтраками| Bed and breakfast'!AN8*0.9</f>
        <v>13680</v>
      </c>
      <c r="AO8" s="8">
        <f>'C завтраками| Bed and breakfast'!AO8*0.9</f>
        <v>12600</v>
      </c>
      <c r="AP8" s="8">
        <f>'C завтраками| Bed and breakfast'!AP8*0.9</f>
        <v>15840</v>
      </c>
      <c r="AQ8" s="8">
        <f>'C завтраками| Bed and breakfast'!AQ8*0.9</f>
        <v>15840</v>
      </c>
      <c r="AR8" s="8">
        <f>'C завтраками| Bed and breakfast'!AR8*0.9</f>
        <v>14760</v>
      </c>
      <c r="AS8" s="8">
        <f>'C завтраками| Bed and breakfast'!AS8*0.9</f>
        <v>12600</v>
      </c>
      <c r="AT8" s="8">
        <f>'C завтраками| Bed and breakfast'!AT8*0.9</f>
        <v>10800</v>
      </c>
      <c r="AU8" s="8">
        <f>'C завтраками| Bed and breakfast'!AU8*0.9</f>
        <v>11880</v>
      </c>
      <c r="AV8" s="8">
        <f>'C завтраками| Bed and breakfast'!AV8*0.9</f>
        <v>10800</v>
      </c>
      <c r="AW8" s="8">
        <f>'C завтраками| Bed and breakfast'!AW8*0.9</f>
        <v>10800</v>
      </c>
      <c r="AX8" s="8">
        <f>'C завтраками| Bed and breakfast'!AX8*0.9</f>
        <v>10800</v>
      </c>
      <c r="AY8" s="8">
        <f>'C завтраками| Bed and breakfast'!AY8*0.9</f>
        <v>10170</v>
      </c>
      <c r="AZ8" s="8">
        <f>'C завтраками| Bed and breakfast'!AZ8*0.9</f>
        <v>10800</v>
      </c>
      <c r="BA8" s="8">
        <f>'C завтраками| Bed and breakfast'!BA8*0.9</f>
        <v>10170</v>
      </c>
      <c r="BB8" s="8">
        <f>'C завтраками| Bed and breakfast'!BB8*0.9</f>
        <v>10800</v>
      </c>
      <c r="BC8" s="8">
        <f>'C завтраками| Bed and breakfast'!BC8*0.9</f>
        <v>10170</v>
      </c>
      <c r="BD8" s="8">
        <f>'C завтраками| Bed and breakfast'!BD8*0.9</f>
        <v>9540</v>
      </c>
      <c r="BE8" s="8">
        <f>'C завтраками| Bed and breakfast'!BE8*0.9</f>
        <v>10170</v>
      </c>
      <c r="BF8" s="8">
        <f>'C завтраками| Bed and breakfast'!BF8*0.9</f>
        <v>9540</v>
      </c>
      <c r="BG8" s="8">
        <f>'C завтраками| Bed and breakfast'!BG8*0.9</f>
        <v>10170</v>
      </c>
      <c r="BH8" s="8">
        <f>'C завтраками| Bed and breakfast'!BH8*0.9</f>
        <v>9540</v>
      </c>
      <c r="BI8" s="8">
        <f>'C завтраками| Bed and breakfast'!BI8*0.9</f>
        <v>10170</v>
      </c>
      <c r="BJ8" s="8">
        <f>'C завтраками| Bed and breakfast'!BJ8*0.9</f>
        <v>9540</v>
      </c>
      <c r="BK8" s="8">
        <f>'C завтраками| Bed and breakfast'!BK8*0.9</f>
        <v>10170</v>
      </c>
      <c r="BL8" s="8">
        <f>'C завтраками| Bed and breakfast'!BL8*0.9</f>
        <v>9540</v>
      </c>
      <c r="BM8" s="8">
        <f>'C завтраками| Bed and breakfast'!BM8*0.9</f>
        <v>10170</v>
      </c>
      <c r="BN8" s="8">
        <f>'C завтраками| Bed and breakfast'!BN8*0.9</f>
        <v>10980</v>
      </c>
      <c r="BO8" s="8">
        <f>'C завтраками| Bed and breakfast'!BO8*0.9</f>
        <v>10170</v>
      </c>
      <c r="BP8" s="8">
        <f>'C завтраками| Bed and breakfast'!BP8*0.9</f>
        <v>11430</v>
      </c>
      <c r="BQ8" s="8">
        <f>'C завтраками| Bed and breakfast'!BQ8*0.9</f>
        <v>12870</v>
      </c>
      <c r="BR8" s="8">
        <f>'C завтраками| Bed and breakfast'!BR8*0.9</f>
        <v>11430</v>
      </c>
    </row>
    <row r="9" spans="1:70"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53" customFormat="1" x14ac:dyDescent="0.2">
      <c r="A10" s="180">
        <v>1</v>
      </c>
      <c r="B10" s="8">
        <f>'C завтраками| Bed and breakfast'!B10*0.9</f>
        <v>20250</v>
      </c>
      <c r="C10" s="8">
        <f>'C завтраками| Bed and breakfast'!C10*0.9</f>
        <v>17010</v>
      </c>
      <c r="D10" s="8">
        <f>'C завтраками| Bed and breakfast'!D10*0.9</f>
        <v>16110</v>
      </c>
      <c r="E10" s="8">
        <f>'C завтраками| Bed and breakfast'!E10*0.9</f>
        <v>16110</v>
      </c>
      <c r="F10" s="8">
        <f>'C завтраками| Bed and breakfast'!F10*0.9</f>
        <v>20250</v>
      </c>
      <c r="G10" s="8">
        <f>'C завтраками| Bed and breakfast'!G10*0.9</f>
        <v>20250</v>
      </c>
      <c r="H10" s="8">
        <f>'C завтраками| Bed and breakfast'!H10*0.9</f>
        <v>18540</v>
      </c>
      <c r="I10" s="8">
        <f>'C завтраками| Bed and breakfast'!I10*0.9</f>
        <v>20250</v>
      </c>
      <c r="J10" s="8">
        <f>'C завтраками| Bed and breakfast'!J10*0.9</f>
        <v>18540</v>
      </c>
      <c r="K10" s="8">
        <f>'C завтраками| Bed and breakfast'!K10*0.9</f>
        <v>18540</v>
      </c>
      <c r="L10" s="8">
        <f>'C завтраками| Bed and breakfast'!L10*0.9</f>
        <v>17010</v>
      </c>
      <c r="M10" s="8">
        <f>'C завтраками| Bed and breakfast'!M10*0.9</f>
        <v>18540</v>
      </c>
      <c r="N10" s="8">
        <f>'C завтраками| Bed and breakfast'!N10*0.9</f>
        <v>18540</v>
      </c>
      <c r="O10" s="8">
        <f>'C завтраками| Bed and breakfast'!O10*0.9</f>
        <v>17010</v>
      </c>
      <c r="P10" s="8">
        <f>'C завтраками| Bed and breakfast'!P10*0.9</f>
        <v>17010</v>
      </c>
      <c r="Q10" s="8">
        <f>'C завтраками| Bed and breakfast'!Q10*0.9</f>
        <v>16110</v>
      </c>
      <c r="R10" s="8">
        <f>'C завтраками| Bed and breakfast'!R10*0.9</f>
        <v>17010</v>
      </c>
      <c r="S10" s="8">
        <f>'C завтраками| Bed and breakfast'!S10*0.9</f>
        <v>21780</v>
      </c>
      <c r="T10" s="8">
        <f>'C завтраками| Bed and breakfast'!T10*0.9</f>
        <v>21780</v>
      </c>
      <c r="U10" s="8">
        <f>'C завтраками| Bed and breakfast'!U10*0.9</f>
        <v>17010</v>
      </c>
      <c r="V10" s="8">
        <f>'C завтраками| Bed and breakfast'!V10*0.9</f>
        <v>16110</v>
      </c>
      <c r="W10" s="8">
        <f>'C завтраками| Bed and breakfast'!W10*0.9</f>
        <v>18540</v>
      </c>
      <c r="X10" s="8">
        <f>'C завтраками| Bed and breakfast'!X10*0.9</f>
        <v>17010</v>
      </c>
      <c r="Y10" s="8">
        <f>'C завтраками| Bed and breakfast'!Y10*0.9</f>
        <v>18540</v>
      </c>
      <c r="Z10" s="8">
        <f>'C завтраками| Bed and breakfast'!Z10*0.9</f>
        <v>17010</v>
      </c>
      <c r="AA10" s="8">
        <f>'C завтраками| Bed and breakfast'!AA10*0.9</f>
        <v>20250</v>
      </c>
      <c r="AB10" s="8">
        <f>'C завтраками| Bed and breakfast'!AB10*0.9</f>
        <v>20250</v>
      </c>
      <c r="AC10" s="8">
        <f>'C завтраками| Bed and breakfast'!AC10*0.9</f>
        <v>21780</v>
      </c>
      <c r="AD10" s="8">
        <f>'C завтраками| Bed and breakfast'!AD10*0.9</f>
        <v>18540</v>
      </c>
      <c r="AE10" s="8">
        <f>'C завтраками| Bed and breakfast'!AE10*0.9</f>
        <v>18540</v>
      </c>
      <c r="AF10" s="8">
        <f>'C завтраками| Bed and breakfast'!AF10*0.9</f>
        <v>18540</v>
      </c>
      <c r="AG10" s="8">
        <f>'C завтраками| Bed and breakfast'!AG10*0.9</f>
        <v>17010</v>
      </c>
      <c r="AH10" s="8">
        <f>'C завтраками| Bed and breakfast'!AH10*0.9</f>
        <v>16110</v>
      </c>
      <c r="AI10" s="8">
        <f>'C завтраками| Bed and breakfast'!AI10*0.9</f>
        <v>15030</v>
      </c>
      <c r="AJ10" s="8">
        <f>'C завтраками| Bed and breakfast'!AJ10*0.9</f>
        <v>15030</v>
      </c>
      <c r="AK10" s="8">
        <f>'C завтраками| Bed and breakfast'!AK10*0.9</f>
        <v>13950</v>
      </c>
      <c r="AL10" s="8">
        <f>'C завтраками| Bed and breakfast'!AL10*0.9</f>
        <v>12870</v>
      </c>
      <c r="AM10" s="8">
        <f>'C завтраками| Bed and breakfast'!AM10*0.9</f>
        <v>13950</v>
      </c>
      <c r="AN10" s="8">
        <f>'C завтраками| Bed and breakfast'!AN10*0.9</f>
        <v>13950</v>
      </c>
      <c r="AO10" s="8">
        <f>'C завтраками| Bed and breakfast'!AO10*0.9</f>
        <v>12870</v>
      </c>
      <c r="AP10" s="8">
        <f>'C завтраками| Bed and breakfast'!AP10*0.9</f>
        <v>16110</v>
      </c>
      <c r="AQ10" s="8">
        <f>'C завтраками| Bed and breakfast'!AQ10*0.9</f>
        <v>16110</v>
      </c>
      <c r="AR10" s="8">
        <f>'C завтраками| Bed and breakfast'!AR10*0.9</f>
        <v>15030</v>
      </c>
      <c r="AS10" s="8">
        <f>'C завтраками| Bed and breakfast'!AS10*0.9</f>
        <v>12870</v>
      </c>
      <c r="AT10" s="8">
        <f>'C завтраками| Bed and breakfast'!AT10*0.9</f>
        <v>10170</v>
      </c>
      <c r="AU10" s="8">
        <f>'C завтраками| Bed and breakfast'!AU10*0.9</f>
        <v>11250</v>
      </c>
      <c r="AV10" s="8">
        <f>'C завтраками| Bed and breakfast'!AV10*0.9</f>
        <v>10170</v>
      </c>
      <c r="AW10" s="8">
        <f>'C завтраками| Bed and breakfast'!AW10*0.9</f>
        <v>10170</v>
      </c>
      <c r="AX10" s="8">
        <f>'C завтраками| Bed and breakfast'!AX10*0.9</f>
        <v>10170</v>
      </c>
      <c r="AY10" s="8">
        <f>'C завтраками| Bed and breakfast'!AY10*0.9</f>
        <v>9540</v>
      </c>
      <c r="AZ10" s="8">
        <f>'C завтраками| Bed and breakfast'!AZ10*0.9</f>
        <v>10170</v>
      </c>
      <c r="BA10" s="8">
        <f>'C завтраками| Bed and breakfast'!BA10*0.9</f>
        <v>9540</v>
      </c>
      <c r="BB10" s="8">
        <f>'C завтраками| Bed and breakfast'!BB10*0.9</f>
        <v>10170</v>
      </c>
      <c r="BC10" s="8">
        <f>'C завтраками| Bed and breakfast'!BC10*0.9</f>
        <v>9540</v>
      </c>
      <c r="BD10" s="8">
        <f>'C завтраками| Bed and breakfast'!BD10*0.9</f>
        <v>8910</v>
      </c>
      <c r="BE10" s="8">
        <f>'C завтраками| Bed and breakfast'!BE10*0.9</f>
        <v>9540</v>
      </c>
      <c r="BF10" s="8">
        <f>'C завтраками| Bed and breakfast'!BF10*0.9</f>
        <v>8910</v>
      </c>
      <c r="BG10" s="8">
        <f>'C завтраками| Bed and breakfast'!BG10*0.9</f>
        <v>9540</v>
      </c>
      <c r="BH10" s="8">
        <f>'C завтраками| Bed and breakfast'!BH10*0.9</f>
        <v>8910</v>
      </c>
      <c r="BI10" s="8">
        <f>'C завтраками| Bed and breakfast'!BI10*0.9</f>
        <v>9540</v>
      </c>
      <c r="BJ10" s="8">
        <f>'C завтраками| Bed and breakfast'!BJ10*0.9</f>
        <v>8910</v>
      </c>
      <c r="BK10" s="8">
        <f>'C завтраками| Bed and breakfast'!BK10*0.9</f>
        <v>9540</v>
      </c>
      <c r="BL10" s="8">
        <f>'C завтраками| Bed and breakfast'!BL10*0.9</f>
        <v>8910</v>
      </c>
      <c r="BM10" s="8">
        <f>'C завтраками| Bed and breakfast'!BM10*0.9</f>
        <v>9540</v>
      </c>
      <c r="BN10" s="8">
        <f>'C завтраками| Bed and breakfast'!BN10*0.9</f>
        <v>10350</v>
      </c>
      <c r="BO10" s="8">
        <f>'C завтраками| Bed and breakfast'!BO10*0.9</f>
        <v>9540</v>
      </c>
      <c r="BP10" s="8">
        <f>'C завтраками| Bed and breakfast'!BP10*0.9</f>
        <v>10800</v>
      </c>
      <c r="BQ10" s="8">
        <f>'C завтраками| Bed and breakfast'!BQ10*0.9</f>
        <v>12240</v>
      </c>
      <c r="BR10" s="8">
        <f>'C завтраками| Bed and breakfast'!BR10*0.9</f>
        <v>10800</v>
      </c>
    </row>
    <row r="11" spans="1:70" s="53" customFormat="1" x14ac:dyDescent="0.2">
      <c r="A11" s="180">
        <v>2</v>
      </c>
      <c r="B11" s="8">
        <f>'C завтраками| Bed and breakfast'!B11*0.9</f>
        <v>21780</v>
      </c>
      <c r="C11" s="8">
        <f>'C завтраками| Bed and breakfast'!C11*0.9</f>
        <v>18540</v>
      </c>
      <c r="D11" s="8">
        <f>'C завтраками| Bed and breakfast'!D11*0.9</f>
        <v>17640</v>
      </c>
      <c r="E11" s="8">
        <f>'C завтраками| Bed and breakfast'!E11*0.9</f>
        <v>17640</v>
      </c>
      <c r="F11" s="8">
        <f>'C завтраками| Bed and breakfast'!F11*0.9</f>
        <v>21780</v>
      </c>
      <c r="G11" s="8">
        <f>'C завтраками| Bed and breakfast'!G11*0.9</f>
        <v>21780</v>
      </c>
      <c r="H11" s="8">
        <f>'C завтраками| Bed and breakfast'!H11*0.9</f>
        <v>20070</v>
      </c>
      <c r="I11" s="8">
        <f>'C завтраками| Bed and breakfast'!I11*0.9</f>
        <v>21780</v>
      </c>
      <c r="J11" s="8">
        <f>'C завтраками| Bed and breakfast'!J11*0.9</f>
        <v>20070</v>
      </c>
      <c r="K11" s="8">
        <f>'C завтраками| Bed and breakfast'!K11*0.9</f>
        <v>20070</v>
      </c>
      <c r="L11" s="8">
        <f>'C завтраками| Bed and breakfast'!L11*0.9</f>
        <v>18540</v>
      </c>
      <c r="M11" s="8">
        <f>'C завтраками| Bed and breakfast'!M11*0.9</f>
        <v>20070</v>
      </c>
      <c r="N11" s="8">
        <f>'C завтраками| Bed and breakfast'!N11*0.9</f>
        <v>20070</v>
      </c>
      <c r="O11" s="8">
        <f>'C завтраками| Bed and breakfast'!O11*0.9</f>
        <v>18540</v>
      </c>
      <c r="P11" s="8">
        <f>'C завтраками| Bed and breakfast'!P11*0.9</f>
        <v>18540</v>
      </c>
      <c r="Q11" s="8">
        <f>'C завтраками| Bed and breakfast'!Q11*0.9</f>
        <v>17640</v>
      </c>
      <c r="R11" s="8">
        <f>'C завтраками| Bed and breakfast'!R11*0.9</f>
        <v>18540</v>
      </c>
      <c r="S11" s="8">
        <f>'C завтраками| Bed and breakfast'!S11*0.9</f>
        <v>23310</v>
      </c>
      <c r="T11" s="8">
        <f>'C завтраками| Bed and breakfast'!T11*0.9</f>
        <v>23310</v>
      </c>
      <c r="U11" s="8">
        <f>'C завтраками| Bed and breakfast'!U11*0.9</f>
        <v>18540</v>
      </c>
      <c r="V11" s="8">
        <f>'C завтраками| Bed and breakfast'!V11*0.9</f>
        <v>17640</v>
      </c>
      <c r="W11" s="8">
        <f>'C завтраками| Bed and breakfast'!W11*0.9</f>
        <v>20070</v>
      </c>
      <c r="X11" s="8">
        <f>'C завтраками| Bed and breakfast'!X11*0.9</f>
        <v>18540</v>
      </c>
      <c r="Y11" s="8">
        <f>'C завтраками| Bed and breakfast'!Y11*0.9</f>
        <v>20070</v>
      </c>
      <c r="Z11" s="8">
        <f>'C завтраками| Bed and breakfast'!Z11*0.9</f>
        <v>18540</v>
      </c>
      <c r="AA11" s="8">
        <f>'C завтраками| Bed and breakfast'!AA11*0.9</f>
        <v>21780</v>
      </c>
      <c r="AB11" s="8">
        <f>'C завтраками| Bed and breakfast'!AB11*0.9</f>
        <v>21780</v>
      </c>
      <c r="AC11" s="8">
        <f>'C завтраками| Bed and breakfast'!AC11*0.9</f>
        <v>23310</v>
      </c>
      <c r="AD11" s="8">
        <f>'C завтраками| Bed and breakfast'!AD11*0.9</f>
        <v>20070</v>
      </c>
      <c r="AE11" s="8">
        <f>'C завтраками| Bed and breakfast'!AE11*0.9</f>
        <v>20070</v>
      </c>
      <c r="AF11" s="8">
        <f>'C завтраками| Bed and breakfast'!AF11*0.9</f>
        <v>20070</v>
      </c>
      <c r="AG11" s="8">
        <f>'C завтраками| Bed and breakfast'!AG11*0.9</f>
        <v>18540</v>
      </c>
      <c r="AH11" s="8">
        <f>'C завтраками| Bed and breakfast'!AH11*0.9</f>
        <v>17640</v>
      </c>
      <c r="AI11" s="8">
        <f>'C завтраками| Bed and breakfast'!AI11*0.9</f>
        <v>16560</v>
      </c>
      <c r="AJ11" s="8">
        <f>'C завтраками| Bed and breakfast'!AJ11*0.9</f>
        <v>16560</v>
      </c>
      <c r="AK11" s="8">
        <f>'C завтраками| Bed and breakfast'!AK11*0.9</f>
        <v>15480</v>
      </c>
      <c r="AL11" s="8">
        <f>'C завтраками| Bed and breakfast'!AL11*0.9</f>
        <v>14400</v>
      </c>
      <c r="AM11" s="8">
        <f>'C завтраками| Bed and breakfast'!AM11*0.9</f>
        <v>15480</v>
      </c>
      <c r="AN11" s="8">
        <f>'C завтраками| Bed and breakfast'!AN11*0.9</f>
        <v>15480</v>
      </c>
      <c r="AO11" s="8">
        <f>'C завтраками| Bed and breakfast'!AO11*0.9</f>
        <v>14400</v>
      </c>
      <c r="AP11" s="8">
        <f>'C завтраками| Bed and breakfast'!AP11*0.9</f>
        <v>17640</v>
      </c>
      <c r="AQ11" s="8">
        <f>'C завтраками| Bed and breakfast'!AQ11*0.9</f>
        <v>17640</v>
      </c>
      <c r="AR11" s="8">
        <f>'C завтраками| Bed and breakfast'!AR11*0.9</f>
        <v>16560</v>
      </c>
      <c r="AS11" s="8">
        <f>'C завтраками| Bed and breakfast'!AS11*0.9</f>
        <v>14400</v>
      </c>
      <c r="AT11" s="8">
        <f>'C завтраками| Bed and breakfast'!AT11*0.9</f>
        <v>11700</v>
      </c>
      <c r="AU11" s="8">
        <f>'C завтраками| Bed and breakfast'!AU11*0.9</f>
        <v>12780</v>
      </c>
      <c r="AV11" s="8">
        <f>'C завтраками| Bed and breakfast'!AV11*0.9</f>
        <v>11700</v>
      </c>
      <c r="AW11" s="8">
        <f>'C завтраками| Bed and breakfast'!AW11*0.9</f>
        <v>11700</v>
      </c>
      <c r="AX11" s="8">
        <f>'C завтраками| Bed and breakfast'!AX11*0.9</f>
        <v>11700</v>
      </c>
      <c r="AY11" s="8">
        <f>'C завтраками| Bed and breakfast'!AY11*0.9</f>
        <v>11070</v>
      </c>
      <c r="AZ11" s="8">
        <f>'C завтраками| Bed and breakfast'!AZ11*0.9</f>
        <v>11700</v>
      </c>
      <c r="BA11" s="8">
        <f>'C завтраками| Bed and breakfast'!BA11*0.9</f>
        <v>11070</v>
      </c>
      <c r="BB11" s="8">
        <f>'C завтраками| Bed and breakfast'!BB11*0.9</f>
        <v>11700</v>
      </c>
      <c r="BC11" s="8">
        <f>'C завтраками| Bed and breakfast'!BC11*0.9</f>
        <v>11070</v>
      </c>
      <c r="BD11" s="8">
        <f>'C завтраками| Bed and breakfast'!BD11*0.9</f>
        <v>10440</v>
      </c>
      <c r="BE11" s="8">
        <f>'C завтраками| Bed and breakfast'!BE11*0.9</f>
        <v>11070</v>
      </c>
      <c r="BF11" s="8">
        <f>'C завтраками| Bed and breakfast'!BF11*0.9</f>
        <v>10440</v>
      </c>
      <c r="BG11" s="8">
        <f>'C завтраками| Bed and breakfast'!BG11*0.9</f>
        <v>11070</v>
      </c>
      <c r="BH11" s="8">
        <f>'C завтраками| Bed and breakfast'!BH11*0.9</f>
        <v>10440</v>
      </c>
      <c r="BI11" s="8">
        <f>'C завтраками| Bed and breakfast'!BI11*0.9</f>
        <v>11070</v>
      </c>
      <c r="BJ11" s="8">
        <f>'C завтраками| Bed and breakfast'!BJ11*0.9</f>
        <v>10440</v>
      </c>
      <c r="BK11" s="8">
        <f>'C завтраками| Bed and breakfast'!BK11*0.9</f>
        <v>11070</v>
      </c>
      <c r="BL11" s="8">
        <f>'C завтраками| Bed and breakfast'!BL11*0.9</f>
        <v>10440</v>
      </c>
      <c r="BM11" s="8">
        <f>'C завтраками| Bed and breakfast'!BM11*0.9</f>
        <v>11070</v>
      </c>
      <c r="BN11" s="8">
        <f>'C завтраками| Bed and breakfast'!BN11*0.9</f>
        <v>11880</v>
      </c>
      <c r="BO11" s="8">
        <f>'C завтраками| Bed and breakfast'!BO11*0.9</f>
        <v>11070</v>
      </c>
      <c r="BP11" s="8">
        <f>'C завтраками| Bed and breakfast'!BP11*0.9</f>
        <v>12330</v>
      </c>
      <c r="BQ11" s="8">
        <f>'C завтраками| Bed and breakfast'!BQ11*0.9</f>
        <v>13770</v>
      </c>
      <c r="BR11" s="8">
        <f>'C завтраками| Bed and breakfast'!BR11*0.9</f>
        <v>12330</v>
      </c>
    </row>
    <row r="12" spans="1:70"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s="53" customFormat="1" x14ac:dyDescent="0.2">
      <c r="A13" s="88">
        <f>A7</f>
        <v>1</v>
      </c>
      <c r="B13" s="8">
        <f>'C завтраками| Bed and breakfast'!B13*0.9</f>
        <v>21150</v>
      </c>
      <c r="C13" s="8">
        <f>'C завтраками| Bed and breakfast'!C13*0.9</f>
        <v>17910</v>
      </c>
      <c r="D13" s="8">
        <f>'C завтраками| Bed and breakfast'!D13*0.9</f>
        <v>17010</v>
      </c>
      <c r="E13" s="8">
        <f>'C завтраками| Bed and breakfast'!E13*0.9</f>
        <v>17010</v>
      </c>
      <c r="F13" s="8">
        <f>'C завтраками| Bed and breakfast'!F13*0.9</f>
        <v>21150</v>
      </c>
      <c r="G13" s="8">
        <f>'C завтраками| Bed and breakfast'!G13*0.9</f>
        <v>21150</v>
      </c>
      <c r="H13" s="8">
        <f>'C завтраками| Bed and breakfast'!H13*0.9</f>
        <v>19440</v>
      </c>
      <c r="I13" s="8">
        <f>'C завтраками| Bed and breakfast'!I13*0.9</f>
        <v>21150</v>
      </c>
      <c r="J13" s="8">
        <f>'C завтраками| Bed and breakfast'!J13*0.9</f>
        <v>19440</v>
      </c>
      <c r="K13" s="8">
        <f>'C завтраками| Bed and breakfast'!K13*0.9</f>
        <v>19440</v>
      </c>
      <c r="L13" s="8">
        <f>'C завтраками| Bed and breakfast'!L13*0.9</f>
        <v>17910</v>
      </c>
      <c r="M13" s="8">
        <f>'C завтраками| Bed and breakfast'!M13*0.9</f>
        <v>19440</v>
      </c>
      <c r="N13" s="8">
        <f>'C завтраками| Bed and breakfast'!N13*0.9</f>
        <v>19440</v>
      </c>
      <c r="O13" s="8">
        <f>'C завтраками| Bed and breakfast'!O13*0.9</f>
        <v>17910</v>
      </c>
      <c r="P13" s="8">
        <f>'C завтраками| Bed and breakfast'!P13*0.9</f>
        <v>17910</v>
      </c>
      <c r="Q13" s="8">
        <f>'C завтраками| Bed and breakfast'!Q13*0.9</f>
        <v>17010</v>
      </c>
      <c r="R13" s="8">
        <f>'C завтраками| Bed and breakfast'!R13*0.9</f>
        <v>17910</v>
      </c>
      <c r="S13" s="8">
        <f>'C завтраками| Bed and breakfast'!S13*0.9</f>
        <v>22680</v>
      </c>
      <c r="T13" s="8">
        <f>'C завтраками| Bed and breakfast'!T13*0.9</f>
        <v>22680</v>
      </c>
      <c r="U13" s="8">
        <f>'C завтраками| Bed and breakfast'!U13*0.9</f>
        <v>17910</v>
      </c>
      <c r="V13" s="8">
        <f>'C завтраками| Bed and breakfast'!V13*0.9</f>
        <v>17010</v>
      </c>
      <c r="W13" s="8">
        <f>'C завтраками| Bed and breakfast'!W13*0.9</f>
        <v>19440</v>
      </c>
      <c r="X13" s="8">
        <f>'C завтраками| Bed and breakfast'!X13*0.9</f>
        <v>17910</v>
      </c>
      <c r="Y13" s="8">
        <f>'C завтраками| Bed and breakfast'!Y13*0.9</f>
        <v>19440</v>
      </c>
      <c r="Z13" s="8">
        <f>'C завтраками| Bed and breakfast'!Z13*0.9</f>
        <v>17910</v>
      </c>
      <c r="AA13" s="8">
        <f>'C завтраками| Bed and breakfast'!AA13*0.9</f>
        <v>21150</v>
      </c>
      <c r="AB13" s="8">
        <f>'C завтраками| Bed and breakfast'!AB13*0.9</f>
        <v>21150</v>
      </c>
      <c r="AC13" s="8">
        <f>'C завтраками| Bed and breakfast'!AC13*0.9</f>
        <v>22680</v>
      </c>
      <c r="AD13" s="8">
        <f>'C завтраками| Bed and breakfast'!AD13*0.9</f>
        <v>19440</v>
      </c>
      <c r="AE13" s="8">
        <f>'C завтраками| Bed and breakfast'!AE13*0.9</f>
        <v>19440</v>
      </c>
      <c r="AF13" s="8">
        <f>'C завтраками| Bed and breakfast'!AF13*0.9</f>
        <v>19440</v>
      </c>
      <c r="AG13" s="8">
        <f>'C завтраками| Bed and breakfast'!AG13*0.9</f>
        <v>17910</v>
      </c>
      <c r="AH13" s="8">
        <f>'C завтраками| Bed and breakfast'!AH13*0.9</f>
        <v>17010</v>
      </c>
      <c r="AI13" s="8">
        <f>'C завтраками| Bed and breakfast'!AI13*0.9</f>
        <v>15930</v>
      </c>
      <c r="AJ13" s="8">
        <f>'C завтраками| Bed and breakfast'!AJ13*0.9</f>
        <v>15930</v>
      </c>
      <c r="AK13" s="8">
        <f>'C завтраками| Bed and breakfast'!AK13*0.9</f>
        <v>14850</v>
      </c>
      <c r="AL13" s="8">
        <f>'C завтраками| Bed and breakfast'!AL13*0.9</f>
        <v>13770</v>
      </c>
      <c r="AM13" s="8">
        <f>'C завтраками| Bed and breakfast'!AM13*0.9</f>
        <v>14850</v>
      </c>
      <c r="AN13" s="8">
        <f>'C завтраками| Bed and breakfast'!AN13*0.9</f>
        <v>14850</v>
      </c>
      <c r="AO13" s="8">
        <f>'C завтраками| Bed and breakfast'!AO13*0.9</f>
        <v>13770</v>
      </c>
      <c r="AP13" s="8">
        <f>'C завтраками| Bed and breakfast'!AP13*0.9</f>
        <v>17010</v>
      </c>
      <c r="AQ13" s="8">
        <f>'C завтраками| Bed and breakfast'!AQ13*0.9</f>
        <v>17010</v>
      </c>
      <c r="AR13" s="8">
        <f>'C завтраками| Bed and breakfast'!AR13*0.9</f>
        <v>15930</v>
      </c>
      <c r="AS13" s="8">
        <f>'C завтраками| Bed and breakfast'!AS13*0.9</f>
        <v>13770</v>
      </c>
      <c r="AT13" s="8">
        <f>'C завтраками| Bed and breakfast'!AT13*0.9</f>
        <v>11070</v>
      </c>
      <c r="AU13" s="8">
        <f>'C завтраками| Bed and breakfast'!AU13*0.9</f>
        <v>12150</v>
      </c>
      <c r="AV13" s="8">
        <f>'C завтраками| Bed and breakfast'!AV13*0.9</f>
        <v>11070</v>
      </c>
      <c r="AW13" s="8">
        <f>'C завтраками| Bed and breakfast'!AW13*0.9</f>
        <v>11070</v>
      </c>
      <c r="AX13" s="8">
        <f>'C завтраками| Bed and breakfast'!AX13*0.9</f>
        <v>11070</v>
      </c>
      <c r="AY13" s="8">
        <f>'C завтраками| Bed and breakfast'!AY13*0.9</f>
        <v>10440</v>
      </c>
      <c r="AZ13" s="8">
        <f>'C завтраками| Bed and breakfast'!AZ13*0.9</f>
        <v>11070</v>
      </c>
      <c r="BA13" s="8">
        <f>'C завтраками| Bed and breakfast'!BA13*0.9</f>
        <v>10440</v>
      </c>
      <c r="BB13" s="8">
        <f>'C завтраками| Bed and breakfast'!BB13*0.9</f>
        <v>11070</v>
      </c>
      <c r="BC13" s="8">
        <f>'C завтраками| Bed and breakfast'!BC13*0.9</f>
        <v>10440</v>
      </c>
      <c r="BD13" s="8">
        <f>'C завтраками| Bed and breakfast'!BD13*0.9</f>
        <v>9810</v>
      </c>
      <c r="BE13" s="8">
        <f>'C завтраками| Bed and breakfast'!BE13*0.9</f>
        <v>10440</v>
      </c>
      <c r="BF13" s="8">
        <f>'C завтраками| Bed and breakfast'!BF13*0.9</f>
        <v>9810</v>
      </c>
      <c r="BG13" s="8">
        <f>'C завтраками| Bed and breakfast'!BG13*0.9</f>
        <v>10440</v>
      </c>
      <c r="BH13" s="8">
        <f>'C завтраками| Bed and breakfast'!BH13*0.9</f>
        <v>9810</v>
      </c>
      <c r="BI13" s="8">
        <f>'C завтраками| Bed and breakfast'!BI13*0.9</f>
        <v>10440</v>
      </c>
      <c r="BJ13" s="8">
        <f>'C завтраками| Bed and breakfast'!BJ13*0.9</f>
        <v>9810</v>
      </c>
      <c r="BK13" s="8">
        <f>'C завтраками| Bed and breakfast'!BK13*0.9</f>
        <v>10440</v>
      </c>
      <c r="BL13" s="8">
        <f>'C завтраками| Bed and breakfast'!BL13*0.9</f>
        <v>9810</v>
      </c>
      <c r="BM13" s="8">
        <f>'C завтраками| Bed and breakfast'!BM13*0.9</f>
        <v>10440</v>
      </c>
      <c r="BN13" s="8">
        <f>'C завтраками| Bed and breakfast'!BN13*0.9</f>
        <v>11250</v>
      </c>
      <c r="BO13" s="8">
        <f>'C завтраками| Bed and breakfast'!BO13*0.9</f>
        <v>10440</v>
      </c>
      <c r="BP13" s="8">
        <f>'C завтраками| Bed and breakfast'!BP13*0.9</f>
        <v>11700</v>
      </c>
      <c r="BQ13" s="8">
        <f>'C завтраками| Bed and breakfast'!BQ13*0.9</f>
        <v>13140</v>
      </c>
      <c r="BR13" s="8">
        <f>'C завтраками| Bed and breakfast'!BR13*0.9</f>
        <v>11700</v>
      </c>
    </row>
    <row r="14" spans="1:70" s="53" customFormat="1" x14ac:dyDescent="0.2">
      <c r="A14" s="88">
        <f>A8</f>
        <v>2</v>
      </c>
      <c r="B14" s="8">
        <f>'C завтраками| Bed and breakfast'!B14*0.9</f>
        <v>22680</v>
      </c>
      <c r="C14" s="8">
        <f>'C завтраками| Bed and breakfast'!C14*0.9</f>
        <v>19440</v>
      </c>
      <c r="D14" s="8">
        <f>'C завтраками| Bed and breakfast'!D14*0.9</f>
        <v>18540</v>
      </c>
      <c r="E14" s="8">
        <f>'C завтраками| Bed and breakfast'!E14*0.9</f>
        <v>18540</v>
      </c>
      <c r="F14" s="8">
        <f>'C завтраками| Bed and breakfast'!F14*0.9</f>
        <v>22680</v>
      </c>
      <c r="G14" s="8">
        <f>'C завтраками| Bed and breakfast'!G14*0.9</f>
        <v>22680</v>
      </c>
      <c r="H14" s="8">
        <f>'C завтраками| Bed and breakfast'!H14*0.9</f>
        <v>20970</v>
      </c>
      <c r="I14" s="8">
        <f>'C завтраками| Bed and breakfast'!I14*0.9</f>
        <v>22680</v>
      </c>
      <c r="J14" s="8">
        <f>'C завтраками| Bed and breakfast'!J14*0.9</f>
        <v>20970</v>
      </c>
      <c r="K14" s="8">
        <f>'C завтраками| Bed and breakfast'!K14*0.9</f>
        <v>20970</v>
      </c>
      <c r="L14" s="8">
        <f>'C завтраками| Bed and breakfast'!L14*0.9</f>
        <v>19440</v>
      </c>
      <c r="M14" s="8">
        <f>'C завтраками| Bed and breakfast'!M14*0.9</f>
        <v>20970</v>
      </c>
      <c r="N14" s="8">
        <f>'C завтраками| Bed and breakfast'!N14*0.9</f>
        <v>20970</v>
      </c>
      <c r="O14" s="8">
        <f>'C завтраками| Bed and breakfast'!O14*0.9</f>
        <v>19440</v>
      </c>
      <c r="P14" s="8">
        <f>'C завтраками| Bed and breakfast'!P14*0.9</f>
        <v>19440</v>
      </c>
      <c r="Q14" s="8">
        <f>'C завтраками| Bed and breakfast'!Q14*0.9</f>
        <v>18540</v>
      </c>
      <c r="R14" s="8">
        <f>'C завтраками| Bed and breakfast'!R14*0.9</f>
        <v>19440</v>
      </c>
      <c r="S14" s="8">
        <f>'C завтраками| Bed and breakfast'!S14*0.9</f>
        <v>24210</v>
      </c>
      <c r="T14" s="8">
        <f>'C завтраками| Bed and breakfast'!T14*0.9</f>
        <v>24210</v>
      </c>
      <c r="U14" s="8">
        <f>'C завтраками| Bed and breakfast'!U14*0.9</f>
        <v>19440</v>
      </c>
      <c r="V14" s="8">
        <f>'C завтраками| Bed and breakfast'!V14*0.9</f>
        <v>18540</v>
      </c>
      <c r="W14" s="8">
        <f>'C завтраками| Bed and breakfast'!W14*0.9</f>
        <v>20970</v>
      </c>
      <c r="X14" s="8">
        <f>'C завтраками| Bed and breakfast'!X14*0.9</f>
        <v>19440</v>
      </c>
      <c r="Y14" s="8">
        <f>'C завтраками| Bed and breakfast'!Y14*0.9</f>
        <v>20970</v>
      </c>
      <c r="Z14" s="8">
        <f>'C завтраками| Bed and breakfast'!Z14*0.9</f>
        <v>19440</v>
      </c>
      <c r="AA14" s="8">
        <f>'C завтраками| Bed and breakfast'!AA14*0.9</f>
        <v>22680</v>
      </c>
      <c r="AB14" s="8">
        <f>'C завтраками| Bed and breakfast'!AB14*0.9</f>
        <v>22680</v>
      </c>
      <c r="AC14" s="8">
        <f>'C завтраками| Bed and breakfast'!AC14*0.9</f>
        <v>24210</v>
      </c>
      <c r="AD14" s="8">
        <f>'C завтраками| Bed and breakfast'!AD14*0.9</f>
        <v>20970</v>
      </c>
      <c r="AE14" s="8">
        <f>'C завтраками| Bed and breakfast'!AE14*0.9</f>
        <v>20970</v>
      </c>
      <c r="AF14" s="8">
        <f>'C завтраками| Bed and breakfast'!AF14*0.9</f>
        <v>20970</v>
      </c>
      <c r="AG14" s="8">
        <f>'C завтраками| Bed and breakfast'!AG14*0.9</f>
        <v>19440</v>
      </c>
      <c r="AH14" s="8">
        <f>'C завтраками| Bed and breakfast'!AH14*0.9</f>
        <v>18540</v>
      </c>
      <c r="AI14" s="8">
        <f>'C завтраками| Bed and breakfast'!AI14*0.9</f>
        <v>17460</v>
      </c>
      <c r="AJ14" s="8">
        <f>'C завтраками| Bed and breakfast'!AJ14*0.9</f>
        <v>17460</v>
      </c>
      <c r="AK14" s="8">
        <f>'C завтраками| Bed and breakfast'!AK14*0.9</f>
        <v>16380</v>
      </c>
      <c r="AL14" s="8">
        <f>'C завтраками| Bed and breakfast'!AL14*0.9</f>
        <v>15300</v>
      </c>
      <c r="AM14" s="8">
        <f>'C завтраками| Bed and breakfast'!AM14*0.9</f>
        <v>16380</v>
      </c>
      <c r="AN14" s="8">
        <f>'C завтраками| Bed and breakfast'!AN14*0.9</f>
        <v>16380</v>
      </c>
      <c r="AO14" s="8">
        <f>'C завтраками| Bed and breakfast'!AO14*0.9</f>
        <v>15300</v>
      </c>
      <c r="AP14" s="8">
        <f>'C завтраками| Bed and breakfast'!AP14*0.9</f>
        <v>18540</v>
      </c>
      <c r="AQ14" s="8">
        <f>'C завтраками| Bed and breakfast'!AQ14*0.9</f>
        <v>18540</v>
      </c>
      <c r="AR14" s="8">
        <f>'C завтраками| Bed and breakfast'!AR14*0.9</f>
        <v>17460</v>
      </c>
      <c r="AS14" s="8">
        <f>'C завтраками| Bed and breakfast'!AS14*0.9</f>
        <v>15300</v>
      </c>
      <c r="AT14" s="8">
        <f>'C завтраками| Bed and breakfast'!AT14*0.9</f>
        <v>12600</v>
      </c>
      <c r="AU14" s="8">
        <f>'C завтраками| Bed and breakfast'!AU14*0.9</f>
        <v>13680</v>
      </c>
      <c r="AV14" s="8">
        <f>'C завтраками| Bed and breakfast'!AV14*0.9</f>
        <v>12600</v>
      </c>
      <c r="AW14" s="8">
        <f>'C завтраками| Bed and breakfast'!AW14*0.9</f>
        <v>12600</v>
      </c>
      <c r="AX14" s="8">
        <f>'C завтраками| Bed and breakfast'!AX14*0.9</f>
        <v>12600</v>
      </c>
      <c r="AY14" s="8">
        <f>'C завтраками| Bed and breakfast'!AY14*0.9</f>
        <v>11970</v>
      </c>
      <c r="AZ14" s="8">
        <f>'C завтраками| Bed and breakfast'!AZ14*0.9</f>
        <v>12600</v>
      </c>
      <c r="BA14" s="8">
        <f>'C завтраками| Bed and breakfast'!BA14*0.9</f>
        <v>11970</v>
      </c>
      <c r="BB14" s="8">
        <f>'C завтраками| Bed and breakfast'!BB14*0.9</f>
        <v>12600</v>
      </c>
      <c r="BC14" s="8">
        <f>'C завтраками| Bed and breakfast'!BC14*0.9</f>
        <v>11970</v>
      </c>
      <c r="BD14" s="8">
        <f>'C завтраками| Bed and breakfast'!BD14*0.9</f>
        <v>11340</v>
      </c>
      <c r="BE14" s="8">
        <f>'C завтраками| Bed and breakfast'!BE14*0.9</f>
        <v>11970</v>
      </c>
      <c r="BF14" s="8">
        <f>'C завтраками| Bed and breakfast'!BF14*0.9</f>
        <v>11340</v>
      </c>
      <c r="BG14" s="8">
        <f>'C завтраками| Bed and breakfast'!BG14*0.9</f>
        <v>11970</v>
      </c>
      <c r="BH14" s="8">
        <f>'C завтраками| Bed and breakfast'!BH14*0.9</f>
        <v>11340</v>
      </c>
      <c r="BI14" s="8">
        <f>'C завтраками| Bed and breakfast'!BI14*0.9</f>
        <v>11970</v>
      </c>
      <c r="BJ14" s="8">
        <f>'C завтраками| Bed and breakfast'!BJ14*0.9</f>
        <v>11340</v>
      </c>
      <c r="BK14" s="8">
        <f>'C завтраками| Bed and breakfast'!BK14*0.9</f>
        <v>11970</v>
      </c>
      <c r="BL14" s="8">
        <f>'C завтраками| Bed and breakfast'!BL14*0.9</f>
        <v>11340</v>
      </c>
      <c r="BM14" s="8">
        <f>'C завтраками| Bed and breakfast'!BM14*0.9</f>
        <v>11970</v>
      </c>
      <c r="BN14" s="8">
        <f>'C завтраками| Bed and breakfast'!BN14*0.9</f>
        <v>12780</v>
      </c>
      <c r="BO14" s="8">
        <f>'C завтраками| Bed and breakfast'!BO14*0.9</f>
        <v>11970</v>
      </c>
      <c r="BP14" s="8">
        <f>'C завтраками| Bed and breakfast'!BP14*0.9</f>
        <v>13230</v>
      </c>
      <c r="BQ14" s="8">
        <f>'C завтраками| Bed and breakfast'!BQ14*0.9</f>
        <v>14670</v>
      </c>
      <c r="BR14" s="8">
        <f>'C завтраками| Bed and breakfast'!BR14*0.9</f>
        <v>13230</v>
      </c>
    </row>
    <row r="15" spans="1:70"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53" customFormat="1" x14ac:dyDescent="0.2">
      <c r="A16" s="88">
        <f>A7</f>
        <v>1</v>
      </c>
      <c r="B16" s="8">
        <f>'C завтраками| Bed and breakfast'!B16*0.9</f>
        <v>22680</v>
      </c>
      <c r="C16" s="8">
        <f>'C завтраками| Bed and breakfast'!C16*0.9</f>
        <v>19440</v>
      </c>
      <c r="D16" s="8">
        <f>'C завтраками| Bed and breakfast'!D16*0.9</f>
        <v>18540</v>
      </c>
      <c r="E16" s="8">
        <f>'C завтраками| Bed and breakfast'!E16*0.9</f>
        <v>18540</v>
      </c>
      <c r="F16" s="8">
        <f>'C завтраками| Bed and breakfast'!F16*0.9</f>
        <v>22680</v>
      </c>
      <c r="G16" s="8">
        <f>'C завтраками| Bed and breakfast'!G16*0.9</f>
        <v>22680</v>
      </c>
      <c r="H16" s="8">
        <f>'C завтраками| Bed and breakfast'!H16*0.9</f>
        <v>20970</v>
      </c>
      <c r="I16" s="8">
        <f>'C завтраками| Bed and breakfast'!I16*0.9</f>
        <v>22680</v>
      </c>
      <c r="J16" s="8">
        <f>'C завтраками| Bed and breakfast'!J16*0.9</f>
        <v>20970</v>
      </c>
      <c r="K16" s="8">
        <f>'C завтраками| Bed and breakfast'!K16*0.9</f>
        <v>20970</v>
      </c>
      <c r="L16" s="8">
        <f>'C завтраками| Bed and breakfast'!L16*0.9</f>
        <v>19440</v>
      </c>
      <c r="M16" s="8">
        <f>'C завтраками| Bed and breakfast'!M16*0.9</f>
        <v>20970</v>
      </c>
      <c r="N16" s="8">
        <f>'C завтраками| Bed and breakfast'!N16*0.9</f>
        <v>20970</v>
      </c>
      <c r="O16" s="8">
        <f>'C завтраками| Bed and breakfast'!O16*0.9</f>
        <v>19440</v>
      </c>
      <c r="P16" s="8">
        <f>'C завтраками| Bed and breakfast'!P16*0.9</f>
        <v>19440</v>
      </c>
      <c r="Q16" s="8">
        <f>'C завтраками| Bed and breakfast'!Q16*0.9</f>
        <v>18540</v>
      </c>
      <c r="R16" s="8">
        <f>'C завтраками| Bed and breakfast'!R16*0.9</f>
        <v>19440</v>
      </c>
      <c r="S16" s="8">
        <f>'C завтраками| Bed and breakfast'!S16*0.9</f>
        <v>24210</v>
      </c>
      <c r="T16" s="8">
        <f>'C завтраками| Bed and breakfast'!T16*0.9</f>
        <v>24210</v>
      </c>
      <c r="U16" s="8">
        <f>'C завтраками| Bed and breakfast'!U16*0.9</f>
        <v>19440</v>
      </c>
      <c r="V16" s="8">
        <f>'C завтраками| Bed and breakfast'!V16*0.9</f>
        <v>18540</v>
      </c>
      <c r="W16" s="8">
        <f>'C завтраками| Bed and breakfast'!W16*0.9</f>
        <v>20970</v>
      </c>
      <c r="X16" s="8">
        <f>'C завтраками| Bed and breakfast'!X16*0.9</f>
        <v>19440</v>
      </c>
      <c r="Y16" s="8">
        <f>'C завтраками| Bed and breakfast'!Y16*0.9</f>
        <v>20970</v>
      </c>
      <c r="Z16" s="8">
        <f>'C завтраками| Bed and breakfast'!Z16*0.9</f>
        <v>19440</v>
      </c>
      <c r="AA16" s="8">
        <f>'C завтраками| Bed and breakfast'!AA16*0.9</f>
        <v>22680</v>
      </c>
      <c r="AB16" s="8">
        <f>'C завтраками| Bed and breakfast'!AB16*0.9</f>
        <v>22680</v>
      </c>
      <c r="AC16" s="8">
        <f>'C завтраками| Bed and breakfast'!AC16*0.9</f>
        <v>24210</v>
      </c>
      <c r="AD16" s="8">
        <f>'C завтраками| Bed and breakfast'!AD16*0.9</f>
        <v>20970</v>
      </c>
      <c r="AE16" s="8">
        <f>'C завтраками| Bed and breakfast'!AE16*0.9</f>
        <v>20970</v>
      </c>
      <c r="AF16" s="8">
        <f>'C завтраками| Bed and breakfast'!AF16*0.9</f>
        <v>20970</v>
      </c>
      <c r="AG16" s="8">
        <f>'C завтраками| Bed and breakfast'!AG16*0.9</f>
        <v>19440</v>
      </c>
      <c r="AH16" s="8">
        <f>'C завтраками| Bed and breakfast'!AH16*0.9</f>
        <v>18540</v>
      </c>
      <c r="AI16" s="8">
        <f>'C завтраками| Bed and breakfast'!AI16*0.9</f>
        <v>17460</v>
      </c>
      <c r="AJ16" s="8">
        <f>'C завтраками| Bed and breakfast'!AJ16*0.9</f>
        <v>17460</v>
      </c>
      <c r="AK16" s="8">
        <f>'C завтраками| Bed and breakfast'!AK16*0.9</f>
        <v>16380</v>
      </c>
      <c r="AL16" s="8">
        <f>'C завтраками| Bed and breakfast'!AL16*0.9</f>
        <v>15300</v>
      </c>
      <c r="AM16" s="8">
        <f>'C завтраками| Bed and breakfast'!AM16*0.9</f>
        <v>16380</v>
      </c>
      <c r="AN16" s="8">
        <f>'C завтраками| Bed and breakfast'!AN16*0.9</f>
        <v>16380</v>
      </c>
      <c r="AO16" s="8">
        <f>'C завтраками| Bed and breakfast'!AO16*0.9</f>
        <v>15300</v>
      </c>
      <c r="AP16" s="8">
        <f>'C завтраками| Bed and breakfast'!AP16*0.9</f>
        <v>18540</v>
      </c>
      <c r="AQ16" s="8">
        <f>'C завтраками| Bed and breakfast'!AQ16*0.9</f>
        <v>18540</v>
      </c>
      <c r="AR16" s="8">
        <f>'C завтраками| Bed and breakfast'!AR16*0.9</f>
        <v>17460</v>
      </c>
      <c r="AS16" s="8">
        <f>'C завтраками| Bed and breakfast'!AS16*0.9</f>
        <v>15300</v>
      </c>
      <c r="AT16" s="8">
        <f>'C завтраками| Bed and breakfast'!AT16*0.9</f>
        <v>12600</v>
      </c>
      <c r="AU16" s="8">
        <f>'C завтраками| Bed and breakfast'!AU16*0.9</f>
        <v>13680</v>
      </c>
      <c r="AV16" s="8">
        <f>'C завтраками| Bed and breakfast'!AV16*0.9</f>
        <v>12600</v>
      </c>
      <c r="AW16" s="8">
        <f>'C завтраками| Bed and breakfast'!AW16*0.9</f>
        <v>12600</v>
      </c>
      <c r="AX16" s="8">
        <f>'C завтраками| Bed and breakfast'!AX16*0.9</f>
        <v>12600</v>
      </c>
      <c r="AY16" s="8">
        <f>'C завтраками| Bed and breakfast'!AY16*0.9</f>
        <v>11970</v>
      </c>
      <c r="AZ16" s="8">
        <f>'C завтраками| Bed and breakfast'!AZ16*0.9</f>
        <v>12600</v>
      </c>
      <c r="BA16" s="8">
        <f>'C завтраками| Bed and breakfast'!BA16*0.9</f>
        <v>11970</v>
      </c>
      <c r="BB16" s="8">
        <f>'C завтраками| Bed and breakfast'!BB16*0.9</f>
        <v>12600</v>
      </c>
      <c r="BC16" s="8">
        <f>'C завтраками| Bed and breakfast'!BC16*0.9</f>
        <v>11970</v>
      </c>
      <c r="BD16" s="8">
        <f>'C завтраками| Bed and breakfast'!BD16*0.9</f>
        <v>11340</v>
      </c>
      <c r="BE16" s="8">
        <f>'C завтраками| Bed and breakfast'!BE16*0.9</f>
        <v>11970</v>
      </c>
      <c r="BF16" s="8">
        <f>'C завтраками| Bed and breakfast'!BF16*0.9</f>
        <v>11340</v>
      </c>
      <c r="BG16" s="8">
        <f>'C завтраками| Bed and breakfast'!BG16*0.9</f>
        <v>11970</v>
      </c>
      <c r="BH16" s="8">
        <f>'C завтраками| Bed and breakfast'!BH16*0.9</f>
        <v>11340</v>
      </c>
      <c r="BI16" s="8">
        <f>'C завтраками| Bed and breakfast'!BI16*0.9</f>
        <v>11970</v>
      </c>
      <c r="BJ16" s="8">
        <f>'C завтраками| Bed and breakfast'!BJ16*0.9</f>
        <v>11340</v>
      </c>
      <c r="BK16" s="8">
        <f>'C завтраками| Bed and breakfast'!BK16*0.9</f>
        <v>11970</v>
      </c>
      <c r="BL16" s="8">
        <f>'C завтраками| Bed and breakfast'!BL16*0.9</f>
        <v>11340</v>
      </c>
      <c r="BM16" s="8">
        <f>'C завтраками| Bed and breakfast'!BM16*0.9</f>
        <v>11970</v>
      </c>
      <c r="BN16" s="8">
        <f>'C завтраками| Bed and breakfast'!BN16*0.9</f>
        <v>12780</v>
      </c>
      <c r="BO16" s="8">
        <f>'C завтраками| Bed and breakfast'!BO16*0.9</f>
        <v>11970</v>
      </c>
      <c r="BP16" s="8">
        <f>'C завтраками| Bed and breakfast'!BP16*0.9</f>
        <v>13230</v>
      </c>
      <c r="BQ16" s="8">
        <f>'C завтраками| Bed and breakfast'!BQ16*0.9</f>
        <v>14670</v>
      </c>
      <c r="BR16" s="8">
        <f>'C завтраками| Bed and breakfast'!BR16*0.9</f>
        <v>13230</v>
      </c>
    </row>
    <row r="17" spans="1:70" s="53" customFormat="1" x14ac:dyDescent="0.2">
      <c r="A17" s="88">
        <f>A8</f>
        <v>2</v>
      </c>
      <c r="B17" s="8">
        <f>'C завтраками| Bed and breakfast'!B17*0.9</f>
        <v>24210</v>
      </c>
      <c r="C17" s="8">
        <f>'C завтраками| Bed and breakfast'!C17*0.9</f>
        <v>20970</v>
      </c>
      <c r="D17" s="8">
        <f>'C завтраками| Bed and breakfast'!D17*0.9</f>
        <v>20070</v>
      </c>
      <c r="E17" s="8">
        <f>'C завтраками| Bed and breakfast'!E17*0.9</f>
        <v>20070</v>
      </c>
      <c r="F17" s="8">
        <f>'C завтраками| Bed and breakfast'!F17*0.9</f>
        <v>24210</v>
      </c>
      <c r="G17" s="8">
        <f>'C завтраками| Bed and breakfast'!G17*0.9</f>
        <v>24210</v>
      </c>
      <c r="H17" s="8">
        <f>'C завтраками| Bed and breakfast'!H17*0.9</f>
        <v>22500</v>
      </c>
      <c r="I17" s="8">
        <f>'C завтраками| Bed and breakfast'!I17*0.9</f>
        <v>24210</v>
      </c>
      <c r="J17" s="8">
        <f>'C завтраками| Bed and breakfast'!J17*0.9</f>
        <v>22500</v>
      </c>
      <c r="K17" s="8">
        <f>'C завтраками| Bed and breakfast'!K17*0.9</f>
        <v>22500</v>
      </c>
      <c r="L17" s="8">
        <f>'C завтраками| Bed and breakfast'!L17*0.9</f>
        <v>20970</v>
      </c>
      <c r="M17" s="8">
        <f>'C завтраками| Bed and breakfast'!M17*0.9</f>
        <v>22500</v>
      </c>
      <c r="N17" s="8">
        <f>'C завтраками| Bed and breakfast'!N17*0.9</f>
        <v>22500</v>
      </c>
      <c r="O17" s="8">
        <f>'C завтраками| Bed and breakfast'!O17*0.9</f>
        <v>20970</v>
      </c>
      <c r="P17" s="8">
        <f>'C завтраками| Bed and breakfast'!P17*0.9</f>
        <v>20970</v>
      </c>
      <c r="Q17" s="8">
        <f>'C завтраками| Bed and breakfast'!Q17*0.9</f>
        <v>20070</v>
      </c>
      <c r="R17" s="8">
        <f>'C завтраками| Bed and breakfast'!R17*0.9</f>
        <v>20970</v>
      </c>
      <c r="S17" s="8">
        <f>'C завтраками| Bed and breakfast'!S17*0.9</f>
        <v>25740</v>
      </c>
      <c r="T17" s="8">
        <f>'C завтраками| Bed and breakfast'!T17*0.9</f>
        <v>25740</v>
      </c>
      <c r="U17" s="8">
        <f>'C завтраками| Bed and breakfast'!U17*0.9</f>
        <v>20970</v>
      </c>
      <c r="V17" s="8">
        <f>'C завтраками| Bed and breakfast'!V17*0.9</f>
        <v>20070</v>
      </c>
      <c r="W17" s="8">
        <f>'C завтраками| Bed and breakfast'!W17*0.9</f>
        <v>22500</v>
      </c>
      <c r="X17" s="8">
        <f>'C завтраками| Bed and breakfast'!X17*0.9</f>
        <v>20970</v>
      </c>
      <c r="Y17" s="8">
        <f>'C завтраками| Bed and breakfast'!Y17*0.9</f>
        <v>22500</v>
      </c>
      <c r="Z17" s="8">
        <f>'C завтраками| Bed and breakfast'!Z17*0.9</f>
        <v>20970</v>
      </c>
      <c r="AA17" s="8">
        <f>'C завтраками| Bed and breakfast'!AA17*0.9</f>
        <v>24210</v>
      </c>
      <c r="AB17" s="8">
        <f>'C завтраками| Bed and breakfast'!AB17*0.9</f>
        <v>24210</v>
      </c>
      <c r="AC17" s="8">
        <f>'C завтраками| Bed and breakfast'!AC17*0.9</f>
        <v>25740</v>
      </c>
      <c r="AD17" s="8">
        <f>'C завтраками| Bed and breakfast'!AD17*0.9</f>
        <v>22500</v>
      </c>
      <c r="AE17" s="8">
        <f>'C завтраками| Bed and breakfast'!AE17*0.9</f>
        <v>22500</v>
      </c>
      <c r="AF17" s="8">
        <f>'C завтраками| Bed and breakfast'!AF17*0.9</f>
        <v>22500</v>
      </c>
      <c r="AG17" s="8">
        <f>'C завтраками| Bed and breakfast'!AG17*0.9</f>
        <v>20970</v>
      </c>
      <c r="AH17" s="8">
        <f>'C завтраками| Bed and breakfast'!AH17*0.9</f>
        <v>20070</v>
      </c>
      <c r="AI17" s="8">
        <f>'C завтраками| Bed and breakfast'!AI17*0.9</f>
        <v>18990</v>
      </c>
      <c r="AJ17" s="8">
        <f>'C завтраками| Bed and breakfast'!AJ17*0.9</f>
        <v>18990</v>
      </c>
      <c r="AK17" s="8">
        <f>'C завтраками| Bed and breakfast'!AK17*0.9</f>
        <v>17910</v>
      </c>
      <c r="AL17" s="8">
        <f>'C завтраками| Bed and breakfast'!AL17*0.9</f>
        <v>16830</v>
      </c>
      <c r="AM17" s="8">
        <f>'C завтраками| Bed and breakfast'!AM17*0.9</f>
        <v>17910</v>
      </c>
      <c r="AN17" s="8">
        <f>'C завтраками| Bed and breakfast'!AN17*0.9</f>
        <v>17910</v>
      </c>
      <c r="AO17" s="8">
        <f>'C завтраками| Bed and breakfast'!AO17*0.9</f>
        <v>16830</v>
      </c>
      <c r="AP17" s="8">
        <f>'C завтраками| Bed and breakfast'!AP17*0.9</f>
        <v>20070</v>
      </c>
      <c r="AQ17" s="8">
        <f>'C завтраками| Bed and breakfast'!AQ17*0.9</f>
        <v>20070</v>
      </c>
      <c r="AR17" s="8">
        <f>'C завтраками| Bed and breakfast'!AR17*0.9</f>
        <v>18990</v>
      </c>
      <c r="AS17" s="8">
        <f>'C завтраками| Bed and breakfast'!AS17*0.9</f>
        <v>16830</v>
      </c>
      <c r="AT17" s="8">
        <f>'C завтраками| Bed and breakfast'!AT17*0.9</f>
        <v>14130</v>
      </c>
      <c r="AU17" s="8">
        <f>'C завтраками| Bed and breakfast'!AU17*0.9</f>
        <v>15210</v>
      </c>
      <c r="AV17" s="8">
        <f>'C завтраками| Bed and breakfast'!AV17*0.9</f>
        <v>14130</v>
      </c>
      <c r="AW17" s="8">
        <f>'C завтраками| Bed and breakfast'!AW17*0.9</f>
        <v>14130</v>
      </c>
      <c r="AX17" s="8">
        <f>'C завтраками| Bed and breakfast'!AX17*0.9</f>
        <v>14130</v>
      </c>
      <c r="AY17" s="8">
        <f>'C завтраками| Bed and breakfast'!AY17*0.9</f>
        <v>13500</v>
      </c>
      <c r="AZ17" s="8">
        <f>'C завтраками| Bed and breakfast'!AZ17*0.9</f>
        <v>14130</v>
      </c>
      <c r="BA17" s="8">
        <f>'C завтраками| Bed and breakfast'!BA17*0.9</f>
        <v>13500</v>
      </c>
      <c r="BB17" s="8">
        <f>'C завтраками| Bed and breakfast'!BB17*0.9</f>
        <v>14130</v>
      </c>
      <c r="BC17" s="8">
        <f>'C завтраками| Bed and breakfast'!BC17*0.9</f>
        <v>13500</v>
      </c>
      <c r="BD17" s="8">
        <f>'C завтраками| Bed and breakfast'!BD17*0.9</f>
        <v>12870</v>
      </c>
      <c r="BE17" s="8">
        <f>'C завтраками| Bed and breakfast'!BE17*0.9</f>
        <v>13500</v>
      </c>
      <c r="BF17" s="8">
        <f>'C завтраками| Bed and breakfast'!BF17*0.9</f>
        <v>12870</v>
      </c>
      <c r="BG17" s="8">
        <f>'C завтраками| Bed and breakfast'!BG17*0.9</f>
        <v>13500</v>
      </c>
      <c r="BH17" s="8">
        <f>'C завтраками| Bed and breakfast'!BH17*0.9</f>
        <v>12870</v>
      </c>
      <c r="BI17" s="8">
        <f>'C завтраками| Bed and breakfast'!BI17*0.9</f>
        <v>13500</v>
      </c>
      <c r="BJ17" s="8">
        <f>'C завтраками| Bed and breakfast'!BJ17*0.9</f>
        <v>12870</v>
      </c>
      <c r="BK17" s="8">
        <f>'C завтраками| Bed and breakfast'!BK17*0.9</f>
        <v>13500</v>
      </c>
      <c r="BL17" s="8">
        <f>'C завтраками| Bed and breakfast'!BL17*0.9</f>
        <v>12870</v>
      </c>
      <c r="BM17" s="8">
        <f>'C завтраками| Bed and breakfast'!BM17*0.9</f>
        <v>13500</v>
      </c>
      <c r="BN17" s="8">
        <f>'C завтраками| Bed and breakfast'!BN17*0.9</f>
        <v>14310</v>
      </c>
      <c r="BO17" s="8">
        <f>'C завтраками| Bed and breakfast'!BO17*0.9</f>
        <v>13500</v>
      </c>
      <c r="BP17" s="8">
        <f>'C завтраками| Bed and breakfast'!BP17*0.9</f>
        <v>14760</v>
      </c>
      <c r="BQ17" s="8">
        <f>'C завтраками| Bed and breakfast'!BQ17*0.9</f>
        <v>16200</v>
      </c>
      <c r="BR17" s="8">
        <f>'C завтраками| Bed and breakfast'!BR17*0.9</f>
        <v>14760</v>
      </c>
    </row>
    <row r="18" spans="1:70"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s="53" customFormat="1" x14ac:dyDescent="0.2">
      <c r="A19" s="88">
        <f>A7</f>
        <v>1</v>
      </c>
      <c r="B19" s="8">
        <f>'C завтраками| Bed and breakfast'!B19*0.9</f>
        <v>40950</v>
      </c>
      <c r="C19" s="8">
        <f>'C завтраками| Bed and breakfast'!C19*0.9</f>
        <v>37710</v>
      </c>
      <c r="D19" s="8">
        <f>'C завтраками| Bed and breakfast'!D19*0.9</f>
        <v>36810</v>
      </c>
      <c r="E19" s="8">
        <f>'C завтраками| Bed and breakfast'!E19*0.9</f>
        <v>36810</v>
      </c>
      <c r="F19" s="8">
        <f>'C завтраками| Bed and breakfast'!F19*0.9</f>
        <v>40950</v>
      </c>
      <c r="G19" s="8">
        <f>'C завтраками| Bed and breakfast'!G19*0.9</f>
        <v>40950</v>
      </c>
      <c r="H19" s="8">
        <f>'C завтраками| Bed and breakfast'!H19*0.9</f>
        <v>39240</v>
      </c>
      <c r="I19" s="8">
        <f>'C завтраками| Bed and breakfast'!I19*0.9</f>
        <v>40950</v>
      </c>
      <c r="J19" s="8">
        <f>'C завтраками| Bed and breakfast'!J19*0.9</f>
        <v>39240</v>
      </c>
      <c r="K19" s="8">
        <f>'C завтраками| Bed and breakfast'!K19*0.9</f>
        <v>39240</v>
      </c>
      <c r="L19" s="8">
        <f>'C завтраками| Bed and breakfast'!L19*0.9</f>
        <v>37710</v>
      </c>
      <c r="M19" s="8">
        <f>'C завтраками| Bed and breakfast'!M19*0.9</f>
        <v>39240</v>
      </c>
      <c r="N19" s="8">
        <f>'C завтраками| Bed and breakfast'!N19*0.9</f>
        <v>39240</v>
      </c>
      <c r="O19" s="8">
        <f>'C завтраками| Bed and breakfast'!O19*0.9</f>
        <v>37710</v>
      </c>
      <c r="P19" s="8">
        <f>'C завтраками| Bed and breakfast'!P19*0.9</f>
        <v>37710</v>
      </c>
      <c r="Q19" s="8">
        <f>'C завтраками| Bed and breakfast'!Q19*0.9</f>
        <v>36810</v>
      </c>
      <c r="R19" s="8">
        <f>'C завтраками| Bed and breakfast'!R19*0.9</f>
        <v>37710</v>
      </c>
      <c r="S19" s="8">
        <f>'C завтраками| Bed and breakfast'!S19*0.9</f>
        <v>42480</v>
      </c>
      <c r="T19" s="8">
        <f>'C завтраками| Bed and breakfast'!T19*0.9</f>
        <v>42480</v>
      </c>
      <c r="U19" s="8">
        <f>'C завтраками| Bed and breakfast'!U19*0.9</f>
        <v>37710</v>
      </c>
      <c r="V19" s="8">
        <f>'C завтраками| Bed and breakfast'!V19*0.9</f>
        <v>36810</v>
      </c>
      <c r="W19" s="8">
        <f>'C завтраками| Bed and breakfast'!W19*0.9</f>
        <v>39240</v>
      </c>
      <c r="X19" s="8">
        <f>'C завтраками| Bed and breakfast'!X19*0.9</f>
        <v>37710</v>
      </c>
      <c r="Y19" s="8">
        <f>'C завтраками| Bed and breakfast'!Y19*0.9</f>
        <v>39240</v>
      </c>
      <c r="Z19" s="8">
        <f>'C завтраками| Bed and breakfast'!Z19*0.9</f>
        <v>37710</v>
      </c>
      <c r="AA19" s="8">
        <f>'C завтраками| Bed and breakfast'!AA19*0.9</f>
        <v>40950</v>
      </c>
      <c r="AB19" s="8">
        <f>'C завтраками| Bed and breakfast'!AB19*0.9</f>
        <v>40950</v>
      </c>
      <c r="AC19" s="8">
        <f>'C завтраками| Bed and breakfast'!AC19*0.9</f>
        <v>42480</v>
      </c>
      <c r="AD19" s="8">
        <f>'C завтраками| Bed and breakfast'!AD19*0.9</f>
        <v>39240</v>
      </c>
      <c r="AE19" s="8">
        <f>'C завтраками| Bed and breakfast'!AE19*0.9</f>
        <v>39240</v>
      </c>
      <c r="AF19" s="8">
        <f>'C завтраками| Bed and breakfast'!AF19*0.9</f>
        <v>39240</v>
      </c>
      <c r="AG19" s="8">
        <f>'C завтраками| Bed and breakfast'!AG19*0.9</f>
        <v>37710</v>
      </c>
      <c r="AH19" s="8">
        <f>'C завтраками| Bed and breakfast'!AH19*0.9</f>
        <v>36810</v>
      </c>
      <c r="AI19" s="8">
        <f>'C завтраками| Bed and breakfast'!AI19*0.9</f>
        <v>35730</v>
      </c>
      <c r="AJ19" s="8">
        <f>'C завтраками| Bed and breakfast'!AJ19*0.9</f>
        <v>35730</v>
      </c>
      <c r="AK19" s="8">
        <f>'C завтраками| Bed and breakfast'!AK19*0.9</f>
        <v>34650</v>
      </c>
      <c r="AL19" s="8">
        <f>'C завтраками| Bed and breakfast'!AL19*0.9</f>
        <v>33570</v>
      </c>
      <c r="AM19" s="8">
        <f>'C завтраками| Bed and breakfast'!AM19*0.9</f>
        <v>34650</v>
      </c>
      <c r="AN19" s="8">
        <f>'C завтраками| Bed and breakfast'!AN19*0.9</f>
        <v>34650</v>
      </c>
      <c r="AO19" s="8">
        <f>'C завтраками| Bed and breakfast'!AO19*0.9</f>
        <v>33570</v>
      </c>
      <c r="AP19" s="8">
        <f>'C завтраками| Bed and breakfast'!AP19*0.9</f>
        <v>36810</v>
      </c>
      <c r="AQ19" s="8">
        <f>'C завтраками| Bed and breakfast'!AQ19*0.9</f>
        <v>36810</v>
      </c>
      <c r="AR19" s="8">
        <f>'C завтраками| Bed and breakfast'!AR19*0.9</f>
        <v>35730</v>
      </c>
      <c r="AS19" s="8">
        <f>'C завтраками| Bed and breakfast'!AS19*0.9</f>
        <v>33570</v>
      </c>
      <c r="AT19" s="8">
        <f>'C завтраками| Bed and breakfast'!AT19*0.9</f>
        <v>27270</v>
      </c>
      <c r="AU19" s="8">
        <f>'C завтраками| Bed and breakfast'!AU19*0.9</f>
        <v>28350</v>
      </c>
      <c r="AV19" s="8">
        <f>'C завтраками| Bed and breakfast'!AV19*0.9</f>
        <v>27270</v>
      </c>
      <c r="AW19" s="8">
        <f>'C завтраками| Bed and breakfast'!AW19*0.9</f>
        <v>27270</v>
      </c>
      <c r="AX19" s="8">
        <f>'C завтраками| Bed and breakfast'!AX19*0.9</f>
        <v>27270</v>
      </c>
      <c r="AY19" s="8">
        <f>'C завтраками| Bed and breakfast'!AY19*0.9</f>
        <v>26640</v>
      </c>
      <c r="AZ19" s="8">
        <f>'C завтраками| Bed and breakfast'!AZ19*0.9</f>
        <v>27270</v>
      </c>
      <c r="BA19" s="8">
        <f>'C завтраками| Bed and breakfast'!BA19*0.9</f>
        <v>26640</v>
      </c>
      <c r="BB19" s="8">
        <f>'C завтраками| Bed and breakfast'!BB19*0.9</f>
        <v>27270</v>
      </c>
      <c r="BC19" s="8">
        <f>'C завтраками| Bed and breakfast'!BC19*0.9</f>
        <v>26640</v>
      </c>
      <c r="BD19" s="8">
        <f>'C завтраками| Bed and breakfast'!BD19*0.9</f>
        <v>26010</v>
      </c>
      <c r="BE19" s="8">
        <f>'C завтраками| Bed and breakfast'!BE19*0.9</f>
        <v>26640</v>
      </c>
      <c r="BF19" s="8">
        <f>'C завтраками| Bed and breakfast'!BF19*0.9</f>
        <v>26010</v>
      </c>
      <c r="BG19" s="8">
        <f>'C завтраками| Bed and breakfast'!BG19*0.9</f>
        <v>26640</v>
      </c>
      <c r="BH19" s="8">
        <f>'C завтраками| Bed and breakfast'!BH19*0.9</f>
        <v>26010</v>
      </c>
      <c r="BI19" s="8">
        <f>'C завтраками| Bed and breakfast'!BI19*0.9</f>
        <v>26640</v>
      </c>
      <c r="BJ19" s="8">
        <f>'C завтраками| Bed and breakfast'!BJ19*0.9</f>
        <v>26010</v>
      </c>
      <c r="BK19" s="8">
        <f>'C завтраками| Bed and breakfast'!BK19*0.9</f>
        <v>26640</v>
      </c>
      <c r="BL19" s="8">
        <f>'C завтраками| Bed and breakfast'!BL19*0.9</f>
        <v>26010</v>
      </c>
      <c r="BM19" s="8">
        <f>'C завтраками| Bed and breakfast'!BM19*0.9</f>
        <v>31140</v>
      </c>
      <c r="BN19" s="8">
        <f>'C завтраками| Bed and breakfast'!BN19*0.9</f>
        <v>31950</v>
      </c>
      <c r="BO19" s="8">
        <f>'C завтраками| Bed and breakfast'!BO19*0.9</f>
        <v>31140</v>
      </c>
      <c r="BP19" s="8">
        <f>'C завтраками| Bed and breakfast'!BP19*0.9</f>
        <v>32400</v>
      </c>
      <c r="BQ19" s="8">
        <f>'C завтраками| Bed and breakfast'!BQ19*0.9</f>
        <v>33840</v>
      </c>
      <c r="BR19" s="8">
        <f>'C завтраками| Bed and breakfast'!BR19*0.9</f>
        <v>32400</v>
      </c>
    </row>
    <row r="20" spans="1:70" s="53" customFormat="1" x14ac:dyDescent="0.2">
      <c r="A20" s="88">
        <f>A8</f>
        <v>2</v>
      </c>
      <c r="B20" s="8">
        <f>'C завтраками| Bed and breakfast'!B20*0.9</f>
        <v>42480</v>
      </c>
      <c r="C20" s="8">
        <f>'C завтраками| Bed and breakfast'!C20*0.9</f>
        <v>39240</v>
      </c>
      <c r="D20" s="8">
        <f>'C завтраками| Bed and breakfast'!D20*0.9</f>
        <v>38340</v>
      </c>
      <c r="E20" s="8">
        <f>'C завтраками| Bed and breakfast'!E20*0.9</f>
        <v>38340</v>
      </c>
      <c r="F20" s="8">
        <f>'C завтраками| Bed and breakfast'!F20*0.9</f>
        <v>42480</v>
      </c>
      <c r="G20" s="8">
        <f>'C завтраками| Bed and breakfast'!G20*0.9</f>
        <v>42480</v>
      </c>
      <c r="H20" s="8">
        <f>'C завтраками| Bed and breakfast'!H20*0.9</f>
        <v>40770</v>
      </c>
      <c r="I20" s="8">
        <f>'C завтраками| Bed and breakfast'!I20*0.9</f>
        <v>42480</v>
      </c>
      <c r="J20" s="8">
        <f>'C завтраками| Bed and breakfast'!J20*0.9</f>
        <v>40770</v>
      </c>
      <c r="K20" s="8">
        <f>'C завтраками| Bed and breakfast'!K20*0.9</f>
        <v>40770</v>
      </c>
      <c r="L20" s="8">
        <f>'C завтраками| Bed and breakfast'!L20*0.9</f>
        <v>39240</v>
      </c>
      <c r="M20" s="8">
        <f>'C завтраками| Bed and breakfast'!M20*0.9</f>
        <v>40770</v>
      </c>
      <c r="N20" s="8">
        <f>'C завтраками| Bed and breakfast'!N20*0.9</f>
        <v>40770</v>
      </c>
      <c r="O20" s="8">
        <f>'C завтраками| Bed and breakfast'!O20*0.9</f>
        <v>39240</v>
      </c>
      <c r="P20" s="8">
        <f>'C завтраками| Bed and breakfast'!P20*0.9</f>
        <v>39240</v>
      </c>
      <c r="Q20" s="8">
        <f>'C завтраками| Bed and breakfast'!Q20*0.9</f>
        <v>38340</v>
      </c>
      <c r="R20" s="8">
        <f>'C завтраками| Bed and breakfast'!R20*0.9</f>
        <v>39240</v>
      </c>
      <c r="S20" s="8">
        <f>'C завтраками| Bed and breakfast'!S20*0.9</f>
        <v>44010</v>
      </c>
      <c r="T20" s="8">
        <f>'C завтраками| Bed and breakfast'!T20*0.9</f>
        <v>44010</v>
      </c>
      <c r="U20" s="8">
        <f>'C завтраками| Bed and breakfast'!U20*0.9</f>
        <v>39240</v>
      </c>
      <c r="V20" s="8">
        <f>'C завтраками| Bed and breakfast'!V20*0.9</f>
        <v>38340</v>
      </c>
      <c r="W20" s="8">
        <f>'C завтраками| Bed and breakfast'!W20*0.9</f>
        <v>40770</v>
      </c>
      <c r="X20" s="8">
        <f>'C завтраками| Bed and breakfast'!X20*0.9</f>
        <v>39240</v>
      </c>
      <c r="Y20" s="8">
        <f>'C завтраками| Bed and breakfast'!Y20*0.9</f>
        <v>40770</v>
      </c>
      <c r="Z20" s="8">
        <f>'C завтраками| Bed and breakfast'!Z20*0.9</f>
        <v>39240</v>
      </c>
      <c r="AA20" s="8">
        <f>'C завтраками| Bed and breakfast'!AA20*0.9</f>
        <v>42480</v>
      </c>
      <c r="AB20" s="8">
        <f>'C завтраками| Bed and breakfast'!AB20*0.9</f>
        <v>42480</v>
      </c>
      <c r="AC20" s="8">
        <f>'C завтраками| Bed and breakfast'!AC20*0.9</f>
        <v>44010</v>
      </c>
      <c r="AD20" s="8">
        <f>'C завтраками| Bed and breakfast'!AD20*0.9</f>
        <v>40770</v>
      </c>
      <c r="AE20" s="8">
        <f>'C завтраками| Bed and breakfast'!AE20*0.9</f>
        <v>40770</v>
      </c>
      <c r="AF20" s="8">
        <f>'C завтраками| Bed and breakfast'!AF20*0.9</f>
        <v>40770</v>
      </c>
      <c r="AG20" s="8">
        <f>'C завтраками| Bed and breakfast'!AG20*0.9</f>
        <v>39240</v>
      </c>
      <c r="AH20" s="8">
        <f>'C завтраками| Bed and breakfast'!AH20*0.9</f>
        <v>38340</v>
      </c>
      <c r="AI20" s="8">
        <f>'C завтраками| Bed and breakfast'!AI20*0.9</f>
        <v>37260</v>
      </c>
      <c r="AJ20" s="8">
        <f>'C завтраками| Bed and breakfast'!AJ20*0.9</f>
        <v>37260</v>
      </c>
      <c r="AK20" s="8">
        <f>'C завтраками| Bed and breakfast'!AK20*0.9</f>
        <v>36180</v>
      </c>
      <c r="AL20" s="8">
        <f>'C завтраками| Bed and breakfast'!AL20*0.9</f>
        <v>35100</v>
      </c>
      <c r="AM20" s="8">
        <f>'C завтраками| Bed and breakfast'!AM20*0.9</f>
        <v>36180</v>
      </c>
      <c r="AN20" s="8">
        <f>'C завтраками| Bed and breakfast'!AN20*0.9</f>
        <v>36180</v>
      </c>
      <c r="AO20" s="8">
        <f>'C завтраками| Bed and breakfast'!AO20*0.9</f>
        <v>35100</v>
      </c>
      <c r="AP20" s="8">
        <f>'C завтраками| Bed and breakfast'!AP20*0.9</f>
        <v>38340</v>
      </c>
      <c r="AQ20" s="8">
        <f>'C завтраками| Bed and breakfast'!AQ20*0.9</f>
        <v>38340</v>
      </c>
      <c r="AR20" s="8">
        <f>'C завтраками| Bed and breakfast'!AR20*0.9</f>
        <v>37260</v>
      </c>
      <c r="AS20" s="8">
        <f>'C завтраками| Bed and breakfast'!AS20*0.9</f>
        <v>35100</v>
      </c>
      <c r="AT20" s="8">
        <f>'C завтраками| Bed and breakfast'!AT20*0.9</f>
        <v>28800</v>
      </c>
      <c r="AU20" s="8">
        <f>'C завтраками| Bed and breakfast'!AU20*0.9</f>
        <v>29880</v>
      </c>
      <c r="AV20" s="8">
        <f>'C завтраками| Bed and breakfast'!AV20*0.9</f>
        <v>28800</v>
      </c>
      <c r="AW20" s="8">
        <f>'C завтраками| Bed and breakfast'!AW20*0.9</f>
        <v>28800</v>
      </c>
      <c r="AX20" s="8">
        <f>'C завтраками| Bed and breakfast'!AX20*0.9</f>
        <v>28800</v>
      </c>
      <c r="AY20" s="8">
        <f>'C завтраками| Bed and breakfast'!AY20*0.9</f>
        <v>28170</v>
      </c>
      <c r="AZ20" s="8">
        <f>'C завтраками| Bed and breakfast'!AZ20*0.9</f>
        <v>28800</v>
      </c>
      <c r="BA20" s="8">
        <f>'C завтраками| Bed and breakfast'!BA20*0.9</f>
        <v>28170</v>
      </c>
      <c r="BB20" s="8">
        <f>'C завтраками| Bed and breakfast'!BB20*0.9</f>
        <v>28800</v>
      </c>
      <c r="BC20" s="8">
        <f>'C завтраками| Bed and breakfast'!BC20*0.9</f>
        <v>28170</v>
      </c>
      <c r="BD20" s="8">
        <f>'C завтраками| Bed and breakfast'!BD20*0.9</f>
        <v>27540</v>
      </c>
      <c r="BE20" s="8">
        <f>'C завтраками| Bed and breakfast'!BE20*0.9</f>
        <v>28170</v>
      </c>
      <c r="BF20" s="8">
        <f>'C завтраками| Bed and breakfast'!BF20*0.9</f>
        <v>27540</v>
      </c>
      <c r="BG20" s="8">
        <f>'C завтраками| Bed and breakfast'!BG20*0.9</f>
        <v>28170</v>
      </c>
      <c r="BH20" s="8">
        <f>'C завтраками| Bed and breakfast'!BH20*0.9</f>
        <v>27540</v>
      </c>
      <c r="BI20" s="8">
        <f>'C завтраками| Bed and breakfast'!BI20*0.9</f>
        <v>28170</v>
      </c>
      <c r="BJ20" s="8">
        <f>'C завтраками| Bed and breakfast'!BJ20*0.9</f>
        <v>27540</v>
      </c>
      <c r="BK20" s="8">
        <f>'C завтраками| Bed and breakfast'!BK20*0.9</f>
        <v>28170</v>
      </c>
      <c r="BL20" s="8">
        <f>'C завтраками| Bed and breakfast'!BL20*0.9</f>
        <v>27540</v>
      </c>
      <c r="BM20" s="8">
        <f>'C завтраками| Bed and breakfast'!BM20*0.9</f>
        <v>32670</v>
      </c>
      <c r="BN20" s="8">
        <f>'C завтраками| Bed and breakfast'!BN20*0.9</f>
        <v>33480</v>
      </c>
      <c r="BO20" s="8">
        <f>'C завтраками| Bed and breakfast'!BO20*0.9</f>
        <v>32670</v>
      </c>
      <c r="BP20" s="8">
        <f>'C завтраками| Bed and breakfast'!BP20*0.9</f>
        <v>33930</v>
      </c>
      <c r="BQ20" s="8">
        <f>'C завтраками| Bed and breakfast'!BQ20*0.9</f>
        <v>35370</v>
      </c>
      <c r="BR20" s="8">
        <f>'C завтраками| Bed and breakfast'!BR20*0.9</f>
        <v>33930</v>
      </c>
    </row>
    <row r="21" spans="1:70"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s="53" customFormat="1" x14ac:dyDescent="0.2">
      <c r="A22" s="88" t="s">
        <v>88</v>
      </c>
      <c r="B22" s="8">
        <f>'C завтраками| Bed and breakfast'!B22*0.9</f>
        <v>60480</v>
      </c>
      <c r="C22" s="8">
        <f>'C завтраками| Bed and breakfast'!C22*0.9</f>
        <v>57240</v>
      </c>
      <c r="D22" s="8">
        <f>'C завтраками| Bed and breakfast'!D22*0.9</f>
        <v>56340</v>
      </c>
      <c r="E22" s="8">
        <f>'C завтраками| Bed and breakfast'!E22*0.9</f>
        <v>56340</v>
      </c>
      <c r="F22" s="8">
        <f>'C завтраками| Bed and breakfast'!F22*0.9</f>
        <v>60480</v>
      </c>
      <c r="G22" s="8">
        <f>'C завтраками| Bed and breakfast'!G22*0.9</f>
        <v>60480</v>
      </c>
      <c r="H22" s="8">
        <f>'C завтраками| Bed and breakfast'!H22*0.9</f>
        <v>58770</v>
      </c>
      <c r="I22" s="8">
        <f>'C завтраками| Bed and breakfast'!I22*0.9</f>
        <v>60480</v>
      </c>
      <c r="J22" s="8">
        <f>'C завтраками| Bed and breakfast'!J22*0.9</f>
        <v>58770</v>
      </c>
      <c r="K22" s="8">
        <f>'C завтраками| Bed and breakfast'!K22*0.9</f>
        <v>58770</v>
      </c>
      <c r="L22" s="8">
        <f>'C завтраками| Bed and breakfast'!L22*0.9</f>
        <v>57240</v>
      </c>
      <c r="M22" s="8">
        <f>'C завтраками| Bed and breakfast'!M22*0.9</f>
        <v>58770</v>
      </c>
      <c r="N22" s="8">
        <f>'C завтраками| Bed and breakfast'!N22*0.9</f>
        <v>58770</v>
      </c>
      <c r="O22" s="8">
        <f>'C завтраками| Bed and breakfast'!O22*0.9</f>
        <v>57240</v>
      </c>
      <c r="P22" s="8">
        <f>'C завтраками| Bed and breakfast'!P22*0.9</f>
        <v>57240</v>
      </c>
      <c r="Q22" s="8">
        <f>'C завтраками| Bed and breakfast'!Q22*0.9</f>
        <v>56340</v>
      </c>
      <c r="R22" s="8">
        <f>'C завтраками| Bed and breakfast'!R22*0.9</f>
        <v>57240</v>
      </c>
      <c r="S22" s="8">
        <f>'C завтраками| Bed and breakfast'!S22*0.9</f>
        <v>62010</v>
      </c>
      <c r="T22" s="8">
        <f>'C завтраками| Bed and breakfast'!T22*0.9</f>
        <v>62010</v>
      </c>
      <c r="U22" s="8">
        <f>'C завтраками| Bed and breakfast'!U22*0.9</f>
        <v>57240</v>
      </c>
      <c r="V22" s="8">
        <f>'C завтраками| Bed and breakfast'!V22*0.9</f>
        <v>56340</v>
      </c>
      <c r="W22" s="8">
        <f>'C завтраками| Bed and breakfast'!W22*0.9</f>
        <v>58770</v>
      </c>
      <c r="X22" s="8">
        <f>'C завтраками| Bed and breakfast'!X22*0.9</f>
        <v>57240</v>
      </c>
      <c r="Y22" s="8">
        <f>'C завтраками| Bed and breakfast'!Y22*0.9</f>
        <v>58770</v>
      </c>
      <c r="Z22" s="8">
        <f>'C завтраками| Bed and breakfast'!Z22*0.9</f>
        <v>57240</v>
      </c>
      <c r="AA22" s="8">
        <f>'C завтраками| Bed and breakfast'!AA22*0.9</f>
        <v>60480</v>
      </c>
      <c r="AB22" s="8">
        <f>'C завтраками| Bed and breakfast'!AB22*0.9</f>
        <v>60480</v>
      </c>
      <c r="AC22" s="8">
        <f>'C завтраками| Bed and breakfast'!AC22*0.9</f>
        <v>62010</v>
      </c>
      <c r="AD22" s="8">
        <f>'C завтраками| Bed and breakfast'!AD22*0.9</f>
        <v>58770</v>
      </c>
      <c r="AE22" s="8">
        <f>'C завтраками| Bed and breakfast'!AE22*0.9</f>
        <v>58770</v>
      </c>
      <c r="AF22" s="8">
        <f>'C завтраками| Bed and breakfast'!AF22*0.9</f>
        <v>58770</v>
      </c>
      <c r="AG22" s="8">
        <f>'C завтраками| Bed and breakfast'!AG22*0.9</f>
        <v>57240</v>
      </c>
      <c r="AH22" s="8">
        <f>'C завтраками| Bed and breakfast'!AH22*0.9</f>
        <v>56340</v>
      </c>
      <c r="AI22" s="8">
        <f>'C завтраками| Bed and breakfast'!AI22*0.9</f>
        <v>55260</v>
      </c>
      <c r="AJ22" s="8">
        <f>'C завтраками| Bed and breakfast'!AJ22*0.9</f>
        <v>55260</v>
      </c>
      <c r="AK22" s="8">
        <f>'C завтраками| Bed and breakfast'!AK22*0.9</f>
        <v>54180</v>
      </c>
      <c r="AL22" s="8">
        <f>'C завтраками| Bed and breakfast'!AL22*0.9</f>
        <v>53100</v>
      </c>
      <c r="AM22" s="8">
        <f>'C завтраками| Bed and breakfast'!AM22*0.9</f>
        <v>54180</v>
      </c>
      <c r="AN22" s="8">
        <f>'C завтраками| Bed and breakfast'!AN22*0.9</f>
        <v>54180</v>
      </c>
      <c r="AO22" s="8">
        <f>'C завтраками| Bed and breakfast'!AO22*0.9</f>
        <v>53100</v>
      </c>
      <c r="AP22" s="8">
        <f>'C завтраками| Bed and breakfast'!AP22*0.9</f>
        <v>56340</v>
      </c>
      <c r="AQ22" s="8">
        <f>'C завтраками| Bed and breakfast'!AQ22*0.9</f>
        <v>56340</v>
      </c>
      <c r="AR22" s="8">
        <f>'C завтраками| Bed and breakfast'!AR22*0.9</f>
        <v>55260</v>
      </c>
      <c r="AS22" s="8">
        <f>'C завтраками| Bed and breakfast'!AS22*0.9</f>
        <v>53100</v>
      </c>
      <c r="AT22" s="8">
        <f>'C завтраками| Bed and breakfast'!AT22*0.9</f>
        <v>51300</v>
      </c>
      <c r="AU22" s="8">
        <f>'C завтраками| Bed and breakfast'!AU22*0.9</f>
        <v>52380</v>
      </c>
      <c r="AV22" s="8">
        <f>'C завтраками| Bed and breakfast'!AV22*0.9</f>
        <v>51300</v>
      </c>
      <c r="AW22" s="8">
        <f>'C завтраками| Bed and breakfast'!AW22*0.9</f>
        <v>51300</v>
      </c>
      <c r="AX22" s="8">
        <f>'C завтраками| Bed and breakfast'!AX22*0.9</f>
        <v>51300</v>
      </c>
      <c r="AY22" s="8">
        <f>'C завтраками| Bed and breakfast'!AY22*0.9</f>
        <v>50670</v>
      </c>
      <c r="AZ22" s="8">
        <f>'C завтраками| Bed and breakfast'!AZ22*0.9</f>
        <v>51300</v>
      </c>
      <c r="BA22" s="8">
        <f>'C завтраками| Bed and breakfast'!BA22*0.9</f>
        <v>50670</v>
      </c>
      <c r="BB22" s="8">
        <f>'C завтраками| Bed and breakfast'!BB22*0.9</f>
        <v>51300</v>
      </c>
      <c r="BC22" s="8">
        <f>'C завтраками| Bed and breakfast'!BC22*0.9</f>
        <v>50670</v>
      </c>
      <c r="BD22" s="8">
        <f>'C завтраками| Bed and breakfast'!BD22*0.9</f>
        <v>50040</v>
      </c>
      <c r="BE22" s="8">
        <f>'C завтраками| Bed and breakfast'!BE22*0.9</f>
        <v>50670</v>
      </c>
      <c r="BF22" s="8">
        <f>'C завтраками| Bed and breakfast'!BF22*0.9</f>
        <v>50040</v>
      </c>
      <c r="BG22" s="8">
        <f>'C завтраками| Bed and breakfast'!BG22*0.9</f>
        <v>50670</v>
      </c>
      <c r="BH22" s="8">
        <f>'C завтраками| Bed and breakfast'!BH22*0.9</f>
        <v>50040</v>
      </c>
      <c r="BI22" s="8">
        <f>'C завтраками| Bed and breakfast'!BI22*0.9</f>
        <v>50670</v>
      </c>
      <c r="BJ22" s="8">
        <f>'C завтраками| Bed and breakfast'!BJ22*0.9</f>
        <v>50040</v>
      </c>
      <c r="BK22" s="8">
        <f>'C завтраками| Bed and breakfast'!BK22*0.9</f>
        <v>50670</v>
      </c>
      <c r="BL22" s="8">
        <f>'C завтраками| Bed and breakfast'!BL22*0.9</f>
        <v>50040</v>
      </c>
      <c r="BM22" s="8">
        <f>'C завтраками| Bed and breakfast'!BM22*0.9</f>
        <v>59670</v>
      </c>
      <c r="BN22" s="8">
        <f>'C завтраками| Bed and breakfast'!BN22*0.9</f>
        <v>60480</v>
      </c>
      <c r="BO22" s="8">
        <f>'C завтраками| Bed and breakfast'!BO22*0.9</f>
        <v>59670</v>
      </c>
      <c r="BP22" s="8">
        <f>'C завтраками| Bed and breakfast'!BP22*0.9</f>
        <v>60930</v>
      </c>
      <c r="BQ22" s="8">
        <f>'C завтраками| Bed and breakfast'!BQ22*0.9</f>
        <v>62370</v>
      </c>
      <c r="BR22" s="8">
        <f>'C завтраками| Bed and breakfast'!BR22*0.9</f>
        <v>60930</v>
      </c>
    </row>
    <row r="23" spans="1:70" s="53" customFormat="1" x14ac:dyDescent="0.2">
      <c r="A23" s="89"/>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row>
    <row r="24" spans="1:70" ht="18" customHeight="1" x14ac:dyDescent="0.2">
      <c r="A24" s="111" t="s">
        <v>100</v>
      </c>
      <c r="B24" s="191">
        <f t="shared" ref="B24" si="0">B4</f>
        <v>45834</v>
      </c>
      <c r="C24" s="191">
        <f t="shared" ref="C24:BN24" si="1">C4</f>
        <v>45836</v>
      </c>
      <c r="D24" s="191">
        <f t="shared" si="1"/>
        <v>45837</v>
      </c>
      <c r="E24" s="191">
        <f t="shared" si="1"/>
        <v>45838</v>
      </c>
      <c r="F24" s="191">
        <f t="shared" si="1"/>
        <v>45839</v>
      </c>
      <c r="G24" s="191">
        <f t="shared" si="1"/>
        <v>45842</v>
      </c>
      <c r="H24" s="191">
        <f t="shared" si="1"/>
        <v>45843</v>
      </c>
      <c r="I24" s="191">
        <f t="shared" si="1"/>
        <v>45845</v>
      </c>
      <c r="J24" s="191">
        <f t="shared" si="1"/>
        <v>45847</v>
      </c>
      <c r="K24" s="191">
        <f t="shared" si="1"/>
        <v>45849</v>
      </c>
      <c r="L24" s="191">
        <f t="shared" si="1"/>
        <v>45851</v>
      </c>
      <c r="M24" s="191">
        <f t="shared" si="1"/>
        <v>45852</v>
      </c>
      <c r="N24" s="191">
        <f t="shared" si="1"/>
        <v>45853</v>
      </c>
      <c r="O24" s="191">
        <f t="shared" si="1"/>
        <v>45856</v>
      </c>
      <c r="P24" s="191">
        <f t="shared" si="1"/>
        <v>45858</v>
      </c>
      <c r="Q24" s="191">
        <f t="shared" si="1"/>
        <v>45859</v>
      </c>
      <c r="R24" s="191">
        <f t="shared" si="1"/>
        <v>45862</v>
      </c>
      <c r="S24" s="191">
        <f t="shared" si="1"/>
        <v>45863</v>
      </c>
      <c r="T24" s="191">
        <f t="shared" si="1"/>
        <v>45865</v>
      </c>
      <c r="U24" s="191">
        <f t="shared" si="1"/>
        <v>45867</v>
      </c>
      <c r="V24" s="191">
        <f t="shared" si="1"/>
        <v>45868</v>
      </c>
      <c r="W24" s="191">
        <f t="shared" si="1"/>
        <v>45870</v>
      </c>
      <c r="X24" s="191">
        <f t="shared" si="1"/>
        <v>45872</v>
      </c>
      <c r="Y24" s="191">
        <f t="shared" si="1"/>
        <v>45874</v>
      </c>
      <c r="Z24" s="191">
        <f t="shared" si="1"/>
        <v>45875</v>
      </c>
      <c r="AA24" s="191">
        <f t="shared" si="1"/>
        <v>45878</v>
      </c>
      <c r="AB24" s="191">
        <f t="shared" si="1"/>
        <v>45880</v>
      </c>
      <c r="AC24" s="191">
        <f t="shared" si="1"/>
        <v>45885</v>
      </c>
      <c r="AD24" s="191">
        <f t="shared" si="1"/>
        <v>45886</v>
      </c>
      <c r="AE24" s="191">
        <f t="shared" si="1"/>
        <v>45887</v>
      </c>
      <c r="AF24" s="191">
        <f t="shared" si="1"/>
        <v>45888</v>
      </c>
      <c r="AG24" s="191">
        <f t="shared" si="1"/>
        <v>45890</v>
      </c>
      <c r="AH24" s="191">
        <f t="shared" si="1"/>
        <v>45891</v>
      </c>
      <c r="AI24" s="191">
        <f t="shared" si="1"/>
        <v>45892</v>
      </c>
      <c r="AJ24" s="191">
        <f t="shared" si="1"/>
        <v>45894</v>
      </c>
      <c r="AK24" s="191">
        <f t="shared" si="1"/>
        <v>45895</v>
      </c>
      <c r="AL24" s="191">
        <f t="shared" si="1"/>
        <v>45897</v>
      </c>
      <c r="AM24" s="191">
        <f t="shared" si="1"/>
        <v>45901</v>
      </c>
      <c r="AN24" s="191">
        <f t="shared" si="1"/>
        <v>45905</v>
      </c>
      <c r="AO24" s="191">
        <f t="shared" si="1"/>
        <v>45907</v>
      </c>
      <c r="AP24" s="191">
        <f t="shared" si="1"/>
        <v>45908</v>
      </c>
      <c r="AQ24" s="191">
        <f t="shared" si="1"/>
        <v>45911</v>
      </c>
      <c r="AR24" s="191">
        <f t="shared" si="1"/>
        <v>45912</v>
      </c>
      <c r="AS24" s="191">
        <f t="shared" si="1"/>
        <v>45921</v>
      </c>
      <c r="AT24" s="191">
        <f t="shared" si="1"/>
        <v>45931</v>
      </c>
      <c r="AU24" s="191">
        <f t="shared" si="1"/>
        <v>45940</v>
      </c>
      <c r="AV24" s="191">
        <f t="shared" si="1"/>
        <v>45942</v>
      </c>
      <c r="AW24" s="191">
        <f t="shared" si="1"/>
        <v>45947</v>
      </c>
      <c r="AX24" s="191">
        <f t="shared" si="1"/>
        <v>45949</v>
      </c>
      <c r="AY24" s="191">
        <f t="shared" si="1"/>
        <v>45953</v>
      </c>
      <c r="AZ24" s="191">
        <f t="shared" si="1"/>
        <v>45954</v>
      </c>
      <c r="BA24" s="191">
        <f t="shared" si="1"/>
        <v>45956</v>
      </c>
      <c r="BB24" s="191">
        <f t="shared" si="1"/>
        <v>45961</v>
      </c>
      <c r="BC24" s="191">
        <f t="shared" si="1"/>
        <v>45965</v>
      </c>
      <c r="BD24" s="191">
        <f t="shared" si="1"/>
        <v>45966</v>
      </c>
      <c r="BE24" s="191">
        <f t="shared" si="1"/>
        <v>45968</v>
      </c>
      <c r="BF24" s="191">
        <f t="shared" si="1"/>
        <v>45970</v>
      </c>
      <c r="BG24" s="191">
        <f t="shared" si="1"/>
        <v>45975</v>
      </c>
      <c r="BH24" s="191">
        <f t="shared" si="1"/>
        <v>45977</v>
      </c>
      <c r="BI24" s="191">
        <f t="shared" si="1"/>
        <v>45982</v>
      </c>
      <c r="BJ24" s="191">
        <f t="shared" si="1"/>
        <v>45984</v>
      </c>
      <c r="BK24" s="191">
        <f t="shared" si="1"/>
        <v>45989</v>
      </c>
      <c r="BL24" s="191">
        <f t="shared" si="1"/>
        <v>45991</v>
      </c>
      <c r="BM24" s="191">
        <f t="shared" si="1"/>
        <v>45992</v>
      </c>
      <c r="BN24" s="191">
        <f t="shared" si="1"/>
        <v>45998</v>
      </c>
      <c r="BO24" s="191">
        <f t="shared" ref="BO24:BR24" si="2">BO4</f>
        <v>46000</v>
      </c>
      <c r="BP24" s="191">
        <f t="shared" si="2"/>
        <v>46003</v>
      </c>
      <c r="BQ24" s="191">
        <f t="shared" si="2"/>
        <v>46010</v>
      </c>
      <c r="BR24" s="191">
        <f t="shared" si="2"/>
        <v>46012</v>
      </c>
    </row>
    <row r="25" spans="1:70" ht="20.25" customHeight="1" x14ac:dyDescent="0.2">
      <c r="A25" s="90" t="s">
        <v>64</v>
      </c>
      <c r="B25" s="191">
        <f t="shared" ref="B25" si="3">B5</f>
        <v>45835</v>
      </c>
      <c r="C25" s="191">
        <f t="shared" ref="C25:BN25" si="4">C5</f>
        <v>45836</v>
      </c>
      <c r="D25" s="191">
        <f t="shared" si="4"/>
        <v>45837</v>
      </c>
      <c r="E25" s="191">
        <f t="shared" si="4"/>
        <v>45838</v>
      </c>
      <c r="F25" s="191">
        <f t="shared" si="4"/>
        <v>45841</v>
      </c>
      <c r="G25" s="191">
        <f t="shared" si="4"/>
        <v>45842</v>
      </c>
      <c r="H25" s="191">
        <f t="shared" si="4"/>
        <v>45844</v>
      </c>
      <c r="I25" s="191">
        <f t="shared" si="4"/>
        <v>45846</v>
      </c>
      <c r="J25" s="191">
        <f t="shared" si="4"/>
        <v>45848</v>
      </c>
      <c r="K25" s="191">
        <f t="shared" si="4"/>
        <v>45850</v>
      </c>
      <c r="L25" s="191">
        <f t="shared" si="4"/>
        <v>45851</v>
      </c>
      <c r="M25" s="191">
        <f t="shared" si="4"/>
        <v>45852</v>
      </c>
      <c r="N25" s="191">
        <f t="shared" si="4"/>
        <v>45855</v>
      </c>
      <c r="O25" s="191">
        <f t="shared" si="4"/>
        <v>45857</v>
      </c>
      <c r="P25" s="191">
        <f t="shared" si="4"/>
        <v>45858</v>
      </c>
      <c r="Q25" s="191">
        <f t="shared" si="4"/>
        <v>45861</v>
      </c>
      <c r="R25" s="191">
        <f t="shared" si="4"/>
        <v>45862</v>
      </c>
      <c r="S25" s="191">
        <f t="shared" si="4"/>
        <v>45864</v>
      </c>
      <c r="T25" s="191">
        <f t="shared" si="4"/>
        <v>45866</v>
      </c>
      <c r="U25" s="191">
        <f t="shared" si="4"/>
        <v>45867</v>
      </c>
      <c r="V25" s="191">
        <f t="shared" si="4"/>
        <v>45869</v>
      </c>
      <c r="W25" s="191">
        <f t="shared" si="4"/>
        <v>45871</v>
      </c>
      <c r="X25" s="191">
        <f t="shared" si="4"/>
        <v>45873</v>
      </c>
      <c r="Y25" s="191">
        <f t="shared" si="4"/>
        <v>45874</v>
      </c>
      <c r="Z25" s="191">
        <f t="shared" si="4"/>
        <v>45877</v>
      </c>
      <c r="AA25" s="191">
        <f t="shared" si="4"/>
        <v>45879</v>
      </c>
      <c r="AB25" s="191">
        <f t="shared" si="4"/>
        <v>45884</v>
      </c>
      <c r="AC25" s="191">
        <f t="shared" si="4"/>
        <v>45885</v>
      </c>
      <c r="AD25" s="191">
        <f t="shared" si="4"/>
        <v>45886</v>
      </c>
      <c r="AE25" s="191">
        <f t="shared" si="4"/>
        <v>45887</v>
      </c>
      <c r="AF25" s="191">
        <f t="shared" si="4"/>
        <v>45889</v>
      </c>
      <c r="AG25" s="191">
        <f t="shared" si="4"/>
        <v>45890</v>
      </c>
      <c r="AH25" s="191">
        <f t="shared" si="4"/>
        <v>45891</v>
      </c>
      <c r="AI25" s="191">
        <f t="shared" si="4"/>
        <v>45893</v>
      </c>
      <c r="AJ25" s="191">
        <f t="shared" si="4"/>
        <v>45894</v>
      </c>
      <c r="AK25" s="191">
        <f t="shared" si="4"/>
        <v>45896</v>
      </c>
      <c r="AL25" s="191">
        <f t="shared" si="4"/>
        <v>45900</v>
      </c>
      <c r="AM25" s="191">
        <f t="shared" si="4"/>
        <v>45904</v>
      </c>
      <c r="AN25" s="191">
        <f t="shared" si="4"/>
        <v>45906</v>
      </c>
      <c r="AO25" s="191">
        <f t="shared" si="4"/>
        <v>45907</v>
      </c>
      <c r="AP25" s="191">
        <f t="shared" si="4"/>
        <v>45910</v>
      </c>
      <c r="AQ25" s="191">
        <f t="shared" si="4"/>
        <v>45911</v>
      </c>
      <c r="AR25" s="191">
        <f t="shared" si="4"/>
        <v>45920</v>
      </c>
      <c r="AS25" s="191">
        <f t="shared" si="4"/>
        <v>45930</v>
      </c>
      <c r="AT25" s="191">
        <f t="shared" si="4"/>
        <v>45939</v>
      </c>
      <c r="AU25" s="191">
        <f t="shared" si="4"/>
        <v>45941</v>
      </c>
      <c r="AV25" s="191">
        <f t="shared" si="4"/>
        <v>45946</v>
      </c>
      <c r="AW25" s="191">
        <f t="shared" si="4"/>
        <v>45948</v>
      </c>
      <c r="AX25" s="191">
        <f t="shared" si="4"/>
        <v>45952</v>
      </c>
      <c r="AY25" s="191">
        <f t="shared" si="4"/>
        <v>45953</v>
      </c>
      <c r="AZ25" s="191">
        <f t="shared" si="4"/>
        <v>45955</v>
      </c>
      <c r="BA25" s="191">
        <f t="shared" si="4"/>
        <v>45960</v>
      </c>
      <c r="BB25" s="191">
        <f t="shared" si="4"/>
        <v>45964</v>
      </c>
      <c r="BC25" s="191">
        <f t="shared" si="4"/>
        <v>45965</v>
      </c>
      <c r="BD25" s="191">
        <f t="shared" si="4"/>
        <v>45967</v>
      </c>
      <c r="BE25" s="191">
        <f t="shared" si="4"/>
        <v>45969</v>
      </c>
      <c r="BF25" s="191">
        <f t="shared" si="4"/>
        <v>45974</v>
      </c>
      <c r="BG25" s="191">
        <f t="shared" si="4"/>
        <v>45976</v>
      </c>
      <c r="BH25" s="191">
        <f t="shared" si="4"/>
        <v>45981</v>
      </c>
      <c r="BI25" s="191">
        <f t="shared" si="4"/>
        <v>45983</v>
      </c>
      <c r="BJ25" s="191">
        <f t="shared" si="4"/>
        <v>45988</v>
      </c>
      <c r="BK25" s="191">
        <f t="shared" si="4"/>
        <v>45990</v>
      </c>
      <c r="BL25" s="191">
        <f t="shared" si="4"/>
        <v>45991</v>
      </c>
      <c r="BM25" s="191">
        <f t="shared" si="4"/>
        <v>45997</v>
      </c>
      <c r="BN25" s="191">
        <f t="shared" si="4"/>
        <v>45999</v>
      </c>
      <c r="BO25" s="191">
        <f t="shared" ref="BO25:BR25" si="5">BO5</f>
        <v>46002</v>
      </c>
      <c r="BP25" s="191">
        <f t="shared" si="5"/>
        <v>46009</v>
      </c>
      <c r="BQ25" s="191">
        <f t="shared" si="5"/>
        <v>46011</v>
      </c>
      <c r="BR25" s="191">
        <f t="shared" si="5"/>
        <v>46016</v>
      </c>
    </row>
    <row r="26" spans="1:70" s="44" customFormat="1" x14ac:dyDescent="0.2">
      <c r="A26" s="42" t="s">
        <v>83</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row>
    <row r="27" spans="1:70" s="50" customFormat="1" x14ac:dyDescent="0.2">
      <c r="A27" s="88">
        <v>1</v>
      </c>
      <c r="B27" s="200">
        <f t="shared" ref="B27" si="6">ROUNDUP(B7*0.85,)</f>
        <v>15683</v>
      </c>
      <c r="C27" s="200">
        <f t="shared" ref="C27:BN27" si="7">ROUNDUP(C7*0.85,)</f>
        <v>12929</v>
      </c>
      <c r="D27" s="200">
        <f t="shared" si="7"/>
        <v>12164</v>
      </c>
      <c r="E27" s="200">
        <f t="shared" si="7"/>
        <v>12164</v>
      </c>
      <c r="F27" s="200">
        <f t="shared" si="7"/>
        <v>15683</v>
      </c>
      <c r="G27" s="200">
        <f t="shared" si="7"/>
        <v>15683</v>
      </c>
      <c r="H27" s="200">
        <f t="shared" si="7"/>
        <v>14229</v>
      </c>
      <c r="I27" s="200">
        <f t="shared" si="7"/>
        <v>15683</v>
      </c>
      <c r="J27" s="200">
        <f t="shared" si="7"/>
        <v>14229</v>
      </c>
      <c r="K27" s="200">
        <f t="shared" si="7"/>
        <v>14229</v>
      </c>
      <c r="L27" s="200">
        <f t="shared" si="7"/>
        <v>12929</v>
      </c>
      <c r="M27" s="200">
        <f t="shared" si="7"/>
        <v>14229</v>
      </c>
      <c r="N27" s="200">
        <f t="shared" si="7"/>
        <v>14229</v>
      </c>
      <c r="O27" s="200">
        <f t="shared" si="7"/>
        <v>12929</v>
      </c>
      <c r="P27" s="200">
        <f t="shared" si="7"/>
        <v>12929</v>
      </c>
      <c r="Q27" s="200">
        <f t="shared" si="7"/>
        <v>12164</v>
      </c>
      <c r="R27" s="200">
        <f t="shared" si="7"/>
        <v>12929</v>
      </c>
      <c r="S27" s="200">
        <f t="shared" si="7"/>
        <v>16983</v>
      </c>
      <c r="T27" s="200">
        <f t="shared" si="7"/>
        <v>16983</v>
      </c>
      <c r="U27" s="200">
        <f t="shared" si="7"/>
        <v>12929</v>
      </c>
      <c r="V27" s="200">
        <f t="shared" si="7"/>
        <v>12164</v>
      </c>
      <c r="W27" s="200">
        <f t="shared" si="7"/>
        <v>14229</v>
      </c>
      <c r="X27" s="200">
        <f t="shared" si="7"/>
        <v>12929</v>
      </c>
      <c r="Y27" s="200">
        <f t="shared" si="7"/>
        <v>14229</v>
      </c>
      <c r="Z27" s="200">
        <f t="shared" si="7"/>
        <v>12929</v>
      </c>
      <c r="AA27" s="200">
        <f t="shared" si="7"/>
        <v>15683</v>
      </c>
      <c r="AB27" s="200">
        <f t="shared" si="7"/>
        <v>15683</v>
      </c>
      <c r="AC27" s="200">
        <f t="shared" si="7"/>
        <v>16983</v>
      </c>
      <c r="AD27" s="200">
        <f t="shared" si="7"/>
        <v>14229</v>
      </c>
      <c r="AE27" s="200">
        <f t="shared" si="7"/>
        <v>14229</v>
      </c>
      <c r="AF27" s="200">
        <f t="shared" si="7"/>
        <v>14229</v>
      </c>
      <c r="AG27" s="200">
        <f t="shared" si="7"/>
        <v>12929</v>
      </c>
      <c r="AH27" s="200">
        <f t="shared" si="7"/>
        <v>12164</v>
      </c>
      <c r="AI27" s="200">
        <f t="shared" si="7"/>
        <v>11246</v>
      </c>
      <c r="AJ27" s="200">
        <f t="shared" si="7"/>
        <v>11246</v>
      </c>
      <c r="AK27" s="200">
        <f t="shared" si="7"/>
        <v>10328</v>
      </c>
      <c r="AL27" s="200">
        <f t="shared" si="7"/>
        <v>9410</v>
      </c>
      <c r="AM27" s="200">
        <f t="shared" si="7"/>
        <v>10328</v>
      </c>
      <c r="AN27" s="200">
        <f t="shared" si="7"/>
        <v>10328</v>
      </c>
      <c r="AO27" s="200">
        <f t="shared" si="7"/>
        <v>9410</v>
      </c>
      <c r="AP27" s="200">
        <f t="shared" si="7"/>
        <v>12164</v>
      </c>
      <c r="AQ27" s="200">
        <f t="shared" si="7"/>
        <v>12164</v>
      </c>
      <c r="AR27" s="200">
        <f t="shared" si="7"/>
        <v>11246</v>
      </c>
      <c r="AS27" s="200">
        <f t="shared" si="7"/>
        <v>9410</v>
      </c>
      <c r="AT27" s="200">
        <f t="shared" si="7"/>
        <v>7880</v>
      </c>
      <c r="AU27" s="200">
        <f t="shared" si="7"/>
        <v>8798</v>
      </c>
      <c r="AV27" s="200">
        <f t="shared" si="7"/>
        <v>7880</v>
      </c>
      <c r="AW27" s="200">
        <f t="shared" si="7"/>
        <v>7880</v>
      </c>
      <c r="AX27" s="200">
        <f t="shared" si="7"/>
        <v>7880</v>
      </c>
      <c r="AY27" s="200">
        <f t="shared" si="7"/>
        <v>7344</v>
      </c>
      <c r="AZ27" s="200">
        <f t="shared" si="7"/>
        <v>7880</v>
      </c>
      <c r="BA27" s="200">
        <f t="shared" si="7"/>
        <v>7344</v>
      </c>
      <c r="BB27" s="200">
        <f t="shared" si="7"/>
        <v>7880</v>
      </c>
      <c r="BC27" s="200">
        <f t="shared" si="7"/>
        <v>7344</v>
      </c>
      <c r="BD27" s="200">
        <f t="shared" si="7"/>
        <v>6809</v>
      </c>
      <c r="BE27" s="200">
        <f t="shared" si="7"/>
        <v>7344</v>
      </c>
      <c r="BF27" s="200">
        <f t="shared" si="7"/>
        <v>6809</v>
      </c>
      <c r="BG27" s="200">
        <f t="shared" si="7"/>
        <v>7344</v>
      </c>
      <c r="BH27" s="200">
        <f t="shared" si="7"/>
        <v>6809</v>
      </c>
      <c r="BI27" s="200">
        <f t="shared" si="7"/>
        <v>7344</v>
      </c>
      <c r="BJ27" s="200">
        <f t="shared" si="7"/>
        <v>6809</v>
      </c>
      <c r="BK27" s="200">
        <f t="shared" si="7"/>
        <v>7344</v>
      </c>
      <c r="BL27" s="200">
        <f t="shared" si="7"/>
        <v>6809</v>
      </c>
      <c r="BM27" s="200">
        <f t="shared" si="7"/>
        <v>7344</v>
      </c>
      <c r="BN27" s="200">
        <f t="shared" si="7"/>
        <v>8033</v>
      </c>
      <c r="BO27" s="200">
        <f t="shared" ref="BO27:BR27" si="8">ROUNDUP(BO7*0.85,)</f>
        <v>7344</v>
      </c>
      <c r="BP27" s="200">
        <f t="shared" si="8"/>
        <v>8415</v>
      </c>
      <c r="BQ27" s="200">
        <f t="shared" si="8"/>
        <v>9639</v>
      </c>
      <c r="BR27" s="200">
        <f t="shared" si="8"/>
        <v>8415</v>
      </c>
    </row>
    <row r="28" spans="1:70" s="50" customFormat="1" x14ac:dyDescent="0.2">
      <c r="A28" s="88">
        <v>2</v>
      </c>
      <c r="B28" s="200">
        <f t="shared" ref="B28" si="9">ROUNDUP(B8*0.85,)</f>
        <v>16983</v>
      </c>
      <c r="C28" s="200">
        <f t="shared" ref="C28:BN28" si="10">ROUNDUP(C8*0.85,)</f>
        <v>14229</v>
      </c>
      <c r="D28" s="200">
        <f t="shared" si="10"/>
        <v>13464</v>
      </c>
      <c r="E28" s="200">
        <f t="shared" si="10"/>
        <v>13464</v>
      </c>
      <c r="F28" s="200">
        <f t="shared" si="10"/>
        <v>16983</v>
      </c>
      <c r="G28" s="200">
        <f t="shared" si="10"/>
        <v>16983</v>
      </c>
      <c r="H28" s="200">
        <f t="shared" si="10"/>
        <v>15530</v>
      </c>
      <c r="I28" s="200">
        <f t="shared" si="10"/>
        <v>16983</v>
      </c>
      <c r="J28" s="200">
        <f t="shared" si="10"/>
        <v>15530</v>
      </c>
      <c r="K28" s="200">
        <f t="shared" si="10"/>
        <v>15530</v>
      </c>
      <c r="L28" s="200">
        <f t="shared" si="10"/>
        <v>14229</v>
      </c>
      <c r="M28" s="200">
        <f t="shared" si="10"/>
        <v>15530</v>
      </c>
      <c r="N28" s="200">
        <f t="shared" si="10"/>
        <v>15530</v>
      </c>
      <c r="O28" s="200">
        <f t="shared" si="10"/>
        <v>14229</v>
      </c>
      <c r="P28" s="200">
        <f t="shared" si="10"/>
        <v>14229</v>
      </c>
      <c r="Q28" s="200">
        <f t="shared" si="10"/>
        <v>13464</v>
      </c>
      <c r="R28" s="200">
        <f t="shared" si="10"/>
        <v>14229</v>
      </c>
      <c r="S28" s="200">
        <f t="shared" si="10"/>
        <v>18284</v>
      </c>
      <c r="T28" s="200">
        <f t="shared" si="10"/>
        <v>18284</v>
      </c>
      <c r="U28" s="200">
        <f t="shared" si="10"/>
        <v>14229</v>
      </c>
      <c r="V28" s="200">
        <f t="shared" si="10"/>
        <v>13464</v>
      </c>
      <c r="W28" s="200">
        <f t="shared" si="10"/>
        <v>15530</v>
      </c>
      <c r="X28" s="200">
        <f t="shared" si="10"/>
        <v>14229</v>
      </c>
      <c r="Y28" s="200">
        <f t="shared" si="10"/>
        <v>15530</v>
      </c>
      <c r="Z28" s="200">
        <f t="shared" si="10"/>
        <v>14229</v>
      </c>
      <c r="AA28" s="200">
        <f t="shared" si="10"/>
        <v>16983</v>
      </c>
      <c r="AB28" s="200">
        <f t="shared" si="10"/>
        <v>16983</v>
      </c>
      <c r="AC28" s="200">
        <f t="shared" si="10"/>
        <v>18284</v>
      </c>
      <c r="AD28" s="200">
        <f t="shared" si="10"/>
        <v>15530</v>
      </c>
      <c r="AE28" s="200">
        <f t="shared" si="10"/>
        <v>15530</v>
      </c>
      <c r="AF28" s="200">
        <f t="shared" si="10"/>
        <v>15530</v>
      </c>
      <c r="AG28" s="200">
        <f t="shared" si="10"/>
        <v>14229</v>
      </c>
      <c r="AH28" s="200">
        <f t="shared" si="10"/>
        <v>13464</v>
      </c>
      <c r="AI28" s="200">
        <f t="shared" si="10"/>
        <v>12546</v>
      </c>
      <c r="AJ28" s="200">
        <f t="shared" si="10"/>
        <v>12546</v>
      </c>
      <c r="AK28" s="200">
        <f t="shared" si="10"/>
        <v>11628</v>
      </c>
      <c r="AL28" s="200">
        <f t="shared" si="10"/>
        <v>10710</v>
      </c>
      <c r="AM28" s="200">
        <f t="shared" si="10"/>
        <v>11628</v>
      </c>
      <c r="AN28" s="200">
        <f t="shared" si="10"/>
        <v>11628</v>
      </c>
      <c r="AO28" s="200">
        <f t="shared" si="10"/>
        <v>10710</v>
      </c>
      <c r="AP28" s="200">
        <f t="shared" si="10"/>
        <v>13464</v>
      </c>
      <c r="AQ28" s="200">
        <f t="shared" si="10"/>
        <v>13464</v>
      </c>
      <c r="AR28" s="200">
        <f t="shared" si="10"/>
        <v>12546</v>
      </c>
      <c r="AS28" s="200">
        <f t="shared" si="10"/>
        <v>10710</v>
      </c>
      <c r="AT28" s="200">
        <f t="shared" si="10"/>
        <v>9180</v>
      </c>
      <c r="AU28" s="200">
        <f t="shared" si="10"/>
        <v>10098</v>
      </c>
      <c r="AV28" s="200">
        <f t="shared" si="10"/>
        <v>9180</v>
      </c>
      <c r="AW28" s="200">
        <f t="shared" si="10"/>
        <v>9180</v>
      </c>
      <c r="AX28" s="200">
        <f t="shared" si="10"/>
        <v>9180</v>
      </c>
      <c r="AY28" s="200">
        <f t="shared" si="10"/>
        <v>8645</v>
      </c>
      <c r="AZ28" s="200">
        <f t="shared" si="10"/>
        <v>9180</v>
      </c>
      <c r="BA28" s="200">
        <f t="shared" si="10"/>
        <v>8645</v>
      </c>
      <c r="BB28" s="200">
        <f t="shared" si="10"/>
        <v>9180</v>
      </c>
      <c r="BC28" s="200">
        <f t="shared" si="10"/>
        <v>8645</v>
      </c>
      <c r="BD28" s="200">
        <f t="shared" si="10"/>
        <v>8109</v>
      </c>
      <c r="BE28" s="200">
        <f t="shared" si="10"/>
        <v>8645</v>
      </c>
      <c r="BF28" s="200">
        <f t="shared" si="10"/>
        <v>8109</v>
      </c>
      <c r="BG28" s="200">
        <f t="shared" si="10"/>
        <v>8645</v>
      </c>
      <c r="BH28" s="200">
        <f t="shared" si="10"/>
        <v>8109</v>
      </c>
      <c r="BI28" s="200">
        <f t="shared" si="10"/>
        <v>8645</v>
      </c>
      <c r="BJ28" s="200">
        <f t="shared" si="10"/>
        <v>8109</v>
      </c>
      <c r="BK28" s="200">
        <f t="shared" si="10"/>
        <v>8645</v>
      </c>
      <c r="BL28" s="200">
        <f t="shared" si="10"/>
        <v>8109</v>
      </c>
      <c r="BM28" s="200">
        <f t="shared" si="10"/>
        <v>8645</v>
      </c>
      <c r="BN28" s="200">
        <f t="shared" si="10"/>
        <v>9333</v>
      </c>
      <c r="BO28" s="200">
        <f t="shared" ref="BO28:BR28" si="11">ROUNDUP(BO8*0.85,)</f>
        <v>8645</v>
      </c>
      <c r="BP28" s="200">
        <f t="shared" si="11"/>
        <v>9716</v>
      </c>
      <c r="BQ28" s="200">
        <f t="shared" si="11"/>
        <v>10940</v>
      </c>
      <c r="BR28" s="200">
        <f t="shared" si="11"/>
        <v>9716</v>
      </c>
    </row>
    <row r="29" spans="1:70"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row>
    <row r="30" spans="1:70" s="50" customFormat="1" x14ac:dyDescent="0.2">
      <c r="A30" s="180">
        <v>1</v>
      </c>
      <c r="B30" s="200">
        <f t="shared" ref="B30" si="12">ROUNDUP(B10*0.85,)</f>
        <v>17213</v>
      </c>
      <c r="C30" s="200">
        <f t="shared" ref="C30:BN30" si="13">ROUNDUP(C10*0.85,)</f>
        <v>14459</v>
      </c>
      <c r="D30" s="200">
        <f t="shared" si="13"/>
        <v>13694</v>
      </c>
      <c r="E30" s="200">
        <f t="shared" si="13"/>
        <v>13694</v>
      </c>
      <c r="F30" s="200">
        <f t="shared" si="13"/>
        <v>17213</v>
      </c>
      <c r="G30" s="200">
        <f t="shared" si="13"/>
        <v>17213</v>
      </c>
      <c r="H30" s="200">
        <f t="shared" si="13"/>
        <v>15759</v>
      </c>
      <c r="I30" s="200">
        <f t="shared" si="13"/>
        <v>17213</v>
      </c>
      <c r="J30" s="200">
        <f t="shared" si="13"/>
        <v>15759</v>
      </c>
      <c r="K30" s="200">
        <f t="shared" si="13"/>
        <v>15759</v>
      </c>
      <c r="L30" s="200">
        <f t="shared" si="13"/>
        <v>14459</v>
      </c>
      <c r="M30" s="200">
        <f t="shared" si="13"/>
        <v>15759</v>
      </c>
      <c r="N30" s="200">
        <f t="shared" si="13"/>
        <v>15759</v>
      </c>
      <c r="O30" s="200">
        <f t="shared" si="13"/>
        <v>14459</v>
      </c>
      <c r="P30" s="200">
        <f t="shared" si="13"/>
        <v>14459</v>
      </c>
      <c r="Q30" s="200">
        <f t="shared" si="13"/>
        <v>13694</v>
      </c>
      <c r="R30" s="200">
        <f t="shared" si="13"/>
        <v>14459</v>
      </c>
      <c r="S30" s="200">
        <f t="shared" si="13"/>
        <v>18513</v>
      </c>
      <c r="T30" s="200">
        <f t="shared" si="13"/>
        <v>18513</v>
      </c>
      <c r="U30" s="200">
        <f t="shared" si="13"/>
        <v>14459</v>
      </c>
      <c r="V30" s="200">
        <f t="shared" si="13"/>
        <v>13694</v>
      </c>
      <c r="W30" s="200">
        <f t="shared" si="13"/>
        <v>15759</v>
      </c>
      <c r="X30" s="200">
        <f t="shared" si="13"/>
        <v>14459</v>
      </c>
      <c r="Y30" s="200">
        <f t="shared" si="13"/>
        <v>15759</v>
      </c>
      <c r="Z30" s="200">
        <f t="shared" si="13"/>
        <v>14459</v>
      </c>
      <c r="AA30" s="200">
        <f t="shared" si="13"/>
        <v>17213</v>
      </c>
      <c r="AB30" s="200">
        <f t="shared" si="13"/>
        <v>17213</v>
      </c>
      <c r="AC30" s="200">
        <f t="shared" si="13"/>
        <v>18513</v>
      </c>
      <c r="AD30" s="200">
        <f t="shared" si="13"/>
        <v>15759</v>
      </c>
      <c r="AE30" s="200">
        <f t="shared" si="13"/>
        <v>15759</v>
      </c>
      <c r="AF30" s="200">
        <f t="shared" si="13"/>
        <v>15759</v>
      </c>
      <c r="AG30" s="200">
        <f t="shared" si="13"/>
        <v>14459</v>
      </c>
      <c r="AH30" s="200">
        <f t="shared" si="13"/>
        <v>13694</v>
      </c>
      <c r="AI30" s="200">
        <f t="shared" si="13"/>
        <v>12776</v>
      </c>
      <c r="AJ30" s="200">
        <f t="shared" si="13"/>
        <v>12776</v>
      </c>
      <c r="AK30" s="200">
        <f t="shared" si="13"/>
        <v>11858</v>
      </c>
      <c r="AL30" s="200">
        <f t="shared" si="13"/>
        <v>10940</v>
      </c>
      <c r="AM30" s="200">
        <f t="shared" si="13"/>
        <v>11858</v>
      </c>
      <c r="AN30" s="200">
        <f t="shared" si="13"/>
        <v>11858</v>
      </c>
      <c r="AO30" s="200">
        <f t="shared" si="13"/>
        <v>10940</v>
      </c>
      <c r="AP30" s="200">
        <f t="shared" si="13"/>
        <v>13694</v>
      </c>
      <c r="AQ30" s="200">
        <f t="shared" si="13"/>
        <v>13694</v>
      </c>
      <c r="AR30" s="200">
        <f t="shared" si="13"/>
        <v>12776</v>
      </c>
      <c r="AS30" s="200">
        <f t="shared" si="13"/>
        <v>10940</v>
      </c>
      <c r="AT30" s="200">
        <f t="shared" si="13"/>
        <v>8645</v>
      </c>
      <c r="AU30" s="200">
        <f t="shared" si="13"/>
        <v>9563</v>
      </c>
      <c r="AV30" s="200">
        <f t="shared" si="13"/>
        <v>8645</v>
      </c>
      <c r="AW30" s="200">
        <f t="shared" si="13"/>
        <v>8645</v>
      </c>
      <c r="AX30" s="200">
        <f t="shared" si="13"/>
        <v>8645</v>
      </c>
      <c r="AY30" s="200">
        <f t="shared" si="13"/>
        <v>8109</v>
      </c>
      <c r="AZ30" s="200">
        <f t="shared" si="13"/>
        <v>8645</v>
      </c>
      <c r="BA30" s="200">
        <f t="shared" si="13"/>
        <v>8109</v>
      </c>
      <c r="BB30" s="200">
        <f t="shared" si="13"/>
        <v>8645</v>
      </c>
      <c r="BC30" s="200">
        <f t="shared" si="13"/>
        <v>8109</v>
      </c>
      <c r="BD30" s="200">
        <f t="shared" si="13"/>
        <v>7574</v>
      </c>
      <c r="BE30" s="200">
        <f t="shared" si="13"/>
        <v>8109</v>
      </c>
      <c r="BF30" s="200">
        <f t="shared" si="13"/>
        <v>7574</v>
      </c>
      <c r="BG30" s="200">
        <f t="shared" si="13"/>
        <v>8109</v>
      </c>
      <c r="BH30" s="200">
        <f t="shared" si="13"/>
        <v>7574</v>
      </c>
      <c r="BI30" s="200">
        <f t="shared" si="13"/>
        <v>8109</v>
      </c>
      <c r="BJ30" s="200">
        <f t="shared" si="13"/>
        <v>7574</v>
      </c>
      <c r="BK30" s="200">
        <f t="shared" si="13"/>
        <v>8109</v>
      </c>
      <c r="BL30" s="200">
        <f t="shared" si="13"/>
        <v>7574</v>
      </c>
      <c r="BM30" s="200">
        <f t="shared" si="13"/>
        <v>8109</v>
      </c>
      <c r="BN30" s="200">
        <f t="shared" si="13"/>
        <v>8798</v>
      </c>
      <c r="BO30" s="200">
        <f t="shared" ref="BO30:BR30" si="14">ROUNDUP(BO10*0.85,)</f>
        <v>8109</v>
      </c>
      <c r="BP30" s="200">
        <f t="shared" si="14"/>
        <v>9180</v>
      </c>
      <c r="BQ30" s="200">
        <f t="shared" si="14"/>
        <v>10404</v>
      </c>
      <c r="BR30" s="200">
        <f t="shared" si="14"/>
        <v>9180</v>
      </c>
    </row>
    <row r="31" spans="1:70" s="50" customFormat="1" x14ac:dyDescent="0.2">
      <c r="A31" s="180">
        <v>2</v>
      </c>
      <c r="B31" s="200">
        <f t="shared" ref="B31" si="15">ROUNDUP(B11*0.85,)</f>
        <v>18513</v>
      </c>
      <c r="C31" s="200">
        <f t="shared" ref="C31:BN31" si="16">ROUNDUP(C11*0.85,)</f>
        <v>15759</v>
      </c>
      <c r="D31" s="200">
        <f t="shared" si="16"/>
        <v>14994</v>
      </c>
      <c r="E31" s="200">
        <f t="shared" si="16"/>
        <v>14994</v>
      </c>
      <c r="F31" s="200">
        <f t="shared" si="16"/>
        <v>18513</v>
      </c>
      <c r="G31" s="200">
        <f t="shared" si="16"/>
        <v>18513</v>
      </c>
      <c r="H31" s="200">
        <f t="shared" si="16"/>
        <v>17060</v>
      </c>
      <c r="I31" s="200">
        <f t="shared" si="16"/>
        <v>18513</v>
      </c>
      <c r="J31" s="200">
        <f t="shared" si="16"/>
        <v>17060</v>
      </c>
      <c r="K31" s="200">
        <f t="shared" si="16"/>
        <v>17060</v>
      </c>
      <c r="L31" s="200">
        <f t="shared" si="16"/>
        <v>15759</v>
      </c>
      <c r="M31" s="200">
        <f t="shared" si="16"/>
        <v>17060</v>
      </c>
      <c r="N31" s="200">
        <f t="shared" si="16"/>
        <v>17060</v>
      </c>
      <c r="O31" s="200">
        <f t="shared" si="16"/>
        <v>15759</v>
      </c>
      <c r="P31" s="200">
        <f t="shared" si="16"/>
        <v>15759</v>
      </c>
      <c r="Q31" s="200">
        <f t="shared" si="16"/>
        <v>14994</v>
      </c>
      <c r="R31" s="200">
        <f t="shared" si="16"/>
        <v>15759</v>
      </c>
      <c r="S31" s="200">
        <f t="shared" si="16"/>
        <v>19814</v>
      </c>
      <c r="T31" s="200">
        <f t="shared" si="16"/>
        <v>19814</v>
      </c>
      <c r="U31" s="200">
        <f t="shared" si="16"/>
        <v>15759</v>
      </c>
      <c r="V31" s="200">
        <f t="shared" si="16"/>
        <v>14994</v>
      </c>
      <c r="W31" s="200">
        <f t="shared" si="16"/>
        <v>17060</v>
      </c>
      <c r="X31" s="200">
        <f t="shared" si="16"/>
        <v>15759</v>
      </c>
      <c r="Y31" s="200">
        <f t="shared" si="16"/>
        <v>17060</v>
      </c>
      <c r="Z31" s="200">
        <f t="shared" si="16"/>
        <v>15759</v>
      </c>
      <c r="AA31" s="200">
        <f t="shared" si="16"/>
        <v>18513</v>
      </c>
      <c r="AB31" s="200">
        <f t="shared" si="16"/>
        <v>18513</v>
      </c>
      <c r="AC31" s="200">
        <f t="shared" si="16"/>
        <v>19814</v>
      </c>
      <c r="AD31" s="200">
        <f t="shared" si="16"/>
        <v>17060</v>
      </c>
      <c r="AE31" s="200">
        <f t="shared" si="16"/>
        <v>17060</v>
      </c>
      <c r="AF31" s="200">
        <f t="shared" si="16"/>
        <v>17060</v>
      </c>
      <c r="AG31" s="200">
        <f t="shared" si="16"/>
        <v>15759</v>
      </c>
      <c r="AH31" s="200">
        <f t="shared" si="16"/>
        <v>14994</v>
      </c>
      <c r="AI31" s="200">
        <f t="shared" si="16"/>
        <v>14076</v>
      </c>
      <c r="AJ31" s="200">
        <f t="shared" si="16"/>
        <v>14076</v>
      </c>
      <c r="AK31" s="200">
        <f t="shared" si="16"/>
        <v>13158</v>
      </c>
      <c r="AL31" s="200">
        <f t="shared" si="16"/>
        <v>12240</v>
      </c>
      <c r="AM31" s="200">
        <f t="shared" si="16"/>
        <v>13158</v>
      </c>
      <c r="AN31" s="200">
        <f t="shared" si="16"/>
        <v>13158</v>
      </c>
      <c r="AO31" s="200">
        <f t="shared" si="16"/>
        <v>12240</v>
      </c>
      <c r="AP31" s="200">
        <f t="shared" si="16"/>
        <v>14994</v>
      </c>
      <c r="AQ31" s="200">
        <f t="shared" si="16"/>
        <v>14994</v>
      </c>
      <c r="AR31" s="200">
        <f t="shared" si="16"/>
        <v>14076</v>
      </c>
      <c r="AS31" s="200">
        <f t="shared" si="16"/>
        <v>12240</v>
      </c>
      <c r="AT31" s="200">
        <f t="shared" si="16"/>
        <v>9945</v>
      </c>
      <c r="AU31" s="200">
        <f t="shared" si="16"/>
        <v>10863</v>
      </c>
      <c r="AV31" s="200">
        <f t="shared" si="16"/>
        <v>9945</v>
      </c>
      <c r="AW31" s="200">
        <f t="shared" si="16"/>
        <v>9945</v>
      </c>
      <c r="AX31" s="200">
        <f t="shared" si="16"/>
        <v>9945</v>
      </c>
      <c r="AY31" s="200">
        <f t="shared" si="16"/>
        <v>9410</v>
      </c>
      <c r="AZ31" s="200">
        <f t="shared" si="16"/>
        <v>9945</v>
      </c>
      <c r="BA31" s="200">
        <f t="shared" si="16"/>
        <v>9410</v>
      </c>
      <c r="BB31" s="200">
        <f t="shared" si="16"/>
        <v>9945</v>
      </c>
      <c r="BC31" s="200">
        <f t="shared" si="16"/>
        <v>9410</v>
      </c>
      <c r="BD31" s="200">
        <f t="shared" si="16"/>
        <v>8874</v>
      </c>
      <c r="BE31" s="200">
        <f t="shared" si="16"/>
        <v>9410</v>
      </c>
      <c r="BF31" s="200">
        <f t="shared" si="16"/>
        <v>8874</v>
      </c>
      <c r="BG31" s="200">
        <f t="shared" si="16"/>
        <v>9410</v>
      </c>
      <c r="BH31" s="200">
        <f t="shared" si="16"/>
        <v>8874</v>
      </c>
      <c r="BI31" s="200">
        <f t="shared" si="16"/>
        <v>9410</v>
      </c>
      <c r="BJ31" s="200">
        <f t="shared" si="16"/>
        <v>8874</v>
      </c>
      <c r="BK31" s="200">
        <f t="shared" si="16"/>
        <v>9410</v>
      </c>
      <c r="BL31" s="200">
        <f t="shared" si="16"/>
        <v>8874</v>
      </c>
      <c r="BM31" s="200">
        <f t="shared" si="16"/>
        <v>9410</v>
      </c>
      <c r="BN31" s="200">
        <f t="shared" si="16"/>
        <v>10098</v>
      </c>
      <c r="BO31" s="200">
        <f t="shared" ref="BO31:BR31" si="17">ROUNDUP(BO11*0.85,)</f>
        <v>9410</v>
      </c>
      <c r="BP31" s="200">
        <f t="shared" si="17"/>
        <v>10481</v>
      </c>
      <c r="BQ31" s="200">
        <f t="shared" si="17"/>
        <v>11705</v>
      </c>
      <c r="BR31" s="200">
        <f t="shared" si="17"/>
        <v>10481</v>
      </c>
    </row>
    <row r="32" spans="1:70"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1:70" s="50" customFormat="1" x14ac:dyDescent="0.2">
      <c r="A33" s="88">
        <f>A27</f>
        <v>1</v>
      </c>
      <c r="B33" s="200">
        <f t="shared" ref="B33" si="18">ROUNDUP(B13*0.85,)</f>
        <v>17978</v>
      </c>
      <c r="C33" s="200">
        <f t="shared" ref="C33:BN33" si="19">ROUNDUP(C13*0.85,)</f>
        <v>15224</v>
      </c>
      <c r="D33" s="200">
        <f t="shared" si="19"/>
        <v>14459</v>
      </c>
      <c r="E33" s="200">
        <f t="shared" si="19"/>
        <v>14459</v>
      </c>
      <c r="F33" s="200">
        <f t="shared" si="19"/>
        <v>17978</v>
      </c>
      <c r="G33" s="200">
        <f t="shared" si="19"/>
        <v>17978</v>
      </c>
      <c r="H33" s="200">
        <f t="shared" si="19"/>
        <v>16524</v>
      </c>
      <c r="I33" s="200">
        <f t="shared" si="19"/>
        <v>17978</v>
      </c>
      <c r="J33" s="200">
        <f t="shared" si="19"/>
        <v>16524</v>
      </c>
      <c r="K33" s="200">
        <f t="shared" si="19"/>
        <v>16524</v>
      </c>
      <c r="L33" s="200">
        <f t="shared" si="19"/>
        <v>15224</v>
      </c>
      <c r="M33" s="200">
        <f t="shared" si="19"/>
        <v>16524</v>
      </c>
      <c r="N33" s="200">
        <f t="shared" si="19"/>
        <v>16524</v>
      </c>
      <c r="O33" s="200">
        <f t="shared" si="19"/>
        <v>15224</v>
      </c>
      <c r="P33" s="200">
        <f t="shared" si="19"/>
        <v>15224</v>
      </c>
      <c r="Q33" s="200">
        <f t="shared" si="19"/>
        <v>14459</v>
      </c>
      <c r="R33" s="200">
        <f t="shared" si="19"/>
        <v>15224</v>
      </c>
      <c r="S33" s="200">
        <f t="shared" si="19"/>
        <v>19278</v>
      </c>
      <c r="T33" s="200">
        <f t="shared" si="19"/>
        <v>19278</v>
      </c>
      <c r="U33" s="200">
        <f t="shared" si="19"/>
        <v>15224</v>
      </c>
      <c r="V33" s="200">
        <f t="shared" si="19"/>
        <v>14459</v>
      </c>
      <c r="W33" s="200">
        <f t="shared" si="19"/>
        <v>16524</v>
      </c>
      <c r="X33" s="200">
        <f t="shared" si="19"/>
        <v>15224</v>
      </c>
      <c r="Y33" s="200">
        <f t="shared" si="19"/>
        <v>16524</v>
      </c>
      <c r="Z33" s="200">
        <f t="shared" si="19"/>
        <v>15224</v>
      </c>
      <c r="AA33" s="200">
        <f t="shared" si="19"/>
        <v>17978</v>
      </c>
      <c r="AB33" s="200">
        <f t="shared" si="19"/>
        <v>17978</v>
      </c>
      <c r="AC33" s="200">
        <f t="shared" si="19"/>
        <v>19278</v>
      </c>
      <c r="AD33" s="200">
        <f t="shared" si="19"/>
        <v>16524</v>
      </c>
      <c r="AE33" s="200">
        <f t="shared" si="19"/>
        <v>16524</v>
      </c>
      <c r="AF33" s="200">
        <f t="shared" si="19"/>
        <v>16524</v>
      </c>
      <c r="AG33" s="200">
        <f t="shared" si="19"/>
        <v>15224</v>
      </c>
      <c r="AH33" s="200">
        <f t="shared" si="19"/>
        <v>14459</v>
      </c>
      <c r="AI33" s="200">
        <f t="shared" si="19"/>
        <v>13541</v>
      </c>
      <c r="AJ33" s="200">
        <f t="shared" si="19"/>
        <v>13541</v>
      </c>
      <c r="AK33" s="200">
        <f t="shared" si="19"/>
        <v>12623</v>
      </c>
      <c r="AL33" s="200">
        <f t="shared" si="19"/>
        <v>11705</v>
      </c>
      <c r="AM33" s="200">
        <f t="shared" si="19"/>
        <v>12623</v>
      </c>
      <c r="AN33" s="200">
        <f t="shared" si="19"/>
        <v>12623</v>
      </c>
      <c r="AO33" s="200">
        <f t="shared" si="19"/>
        <v>11705</v>
      </c>
      <c r="AP33" s="200">
        <f t="shared" si="19"/>
        <v>14459</v>
      </c>
      <c r="AQ33" s="200">
        <f t="shared" si="19"/>
        <v>14459</v>
      </c>
      <c r="AR33" s="200">
        <f t="shared" si="19"/>
        <v>13541</v>
      </c>
      <c r="AS33" s="200">
        <f t="shared" si="19"/>
        <v>11705</v>
      </c>
      <c r="AT33" s="200">
        <f t="shared" si="19"/>
        <v>9410</v>
      </c>
      <c r="AU33" s="200">
        <f t="shared" si="19"/>
        <v>10328</v>
      </c>
      <c r="AV33" s="200">
        <f t="shared" si="19"/>
        <v>9410</v>
      </c>
      <c r="AW33" s="200">
        <f t="shared" si="19"/>
        <v>9410</v>
      </c>
      <c r="AX33" s="200">
        <f t="shared" si="19"/>
        <v>9410</v>
      </c>
      <c r="AY33" s="200">
        <f t="shared" si="19"/>
        <v>8874</v>
      </c>
      <c r="AZ33" s="200">
        <f t="shared" si="19"/>
        <v>9410</v>
      </c>
      <c r="BA33" s="200">
        <f t="shared" si="19"/>
        <v>8874</v>
      </c>
      <c r="BB33" s="200">
        <f t="shared" si="19"/>
        <v>9410</v>
      </c>
      <c r="BC33" s="200">
        <f t="shared" si="19"/>
        <v>8874</v>
      </c>
      <c r="BD33" s="200">
        <f t="shared" si="19"/>
        <v>8339</v>
      </c>
      <c r="BE33" s="200">
        <f t="shared" si="19"/>
        <v>8874</v>
      </c>
      <c r="BF33" s="200">
        <f t="shared" si="19"/>
        <v>8339</v>
      </c>
      <c r="BG33" s="200">
        <f t="shared" si="19"/>
        <v>8874</v>
      </c>
      <c r="BH33" s="200">
        <f t="shared" si="19"/>
        <v>8339</v>
      </c>
      <c r="BI33" s="200">
        <f t="shared" si="19"/>
        <v>8874</v>
      </c>
      <c r="BJ33" s="200">
        <f t="shared" si="19"/>
        <v>8339</v>
      </c>
      <c r="BK33" s="200">
        <f t="shared" si="19"/>
        <v>8874</v>
      </c>
      <c r="BL33" s="200">
        <f t="shared" si="19"/>
        <v>8339</v>
      </c>
      <c r="BM33" s="200">
        <f t="shared" si="19"/>
        <v>8874</v>
      </c>
      <c r="BN33" s="200">
        <f t="shared" si="19"/>
        <v>9563</v>
      </c>
      <c r="BO33" s="200">
        <f t="shared" ref="BO33:BR33" si="20">ROUNDUP(BO13*0.85,)</f>
        <v>8874</v>
      </c>
      <c r="BP33" s="200">
        <f t="shared" si="20"/>
        <v>9945</v>
      </c>
      <c r="BQ33" s="200">
        <f t="shared" si="20"/>
        <v>11169</v>
      </c>
      <c r="BR33" s="200">
        <f t="shared" si="20"/>
        <v>9945</v>
      </c>
    </row>
    <row r="34" spans="1:70" s="50" customFormat="1" x14ac:dyDescent="0.2">
      <c r="A34" s="88">
        <f>A28</f>
        <v>2</v>
      </c>
      <c r="B34" s="200">
        <f t="shared" ref="B34" si="21">ROUNDUP(B14*0.85,)</f>
        <v>19278</v>
      </c>
      <c r="C34" s="200">
        <f t="shared" ref="C34:BN34" si="22">ROUNDUP(C14*0.85,)</f>
        <v>16524</v>
      </c>
      <c r="D34" s="200">
        <f t="shared" si="22"/>
        <v>15759</v>
      </c>
      <c r="E34" s="200">
        <f t="shared" si="22"/>
        <v>15759</v>
      </c>
      <c r="F34" s="200">
        <f t="shared" si="22"/>
        <v>19278</v>
      </c>
      <c r="G34" s="200">
        <f t="shared" si="22"/>
        <v>19278</v>
      </c>
      <c r="H34" s="200">
        <f t="shared" si="22"/>
        <v>17825</v>
      </c>
      <c r="I34" s="200">
        <f t="shared" si="22"/>
        <v>19278</v>
      </c>
      <c r="J34" s="200">
        <f t="shared" si="22"/>
        <v>17825</v>
      </c>
      <c r="K34" s="200">
        <f t="shared" si="22"/>
        <v>17825</v>
      </c>
      <c r="L34" s="200">
        <f t="shared" si="22"/>
        <v>16524</v>
      </c>
      <c r="M34" s="200">
        <f t="shared" si="22"/>
        <v>17825</v>
      </c>
      <c r="N34" s="200">
        <f t="shared" si="22"/>
        <v>17825</v>
      </c>
      <c r="O34" s="200">
        <f t="shared" si="22"/>
        <v>16524</v>
      </c>
      <c r="P34" s="200">
        <f t="shared" si="22"/>
        <v>16524</v>
      </c>
      <c r="Q34" s="200">
        <f t="shared" si="22"/>
        <v>15759</v>
      </c>
      <c r="R34" s="200">
        <f t="shared" si="22"/>
        <v>16524</v>
      </c>
      <c r="S34" s="200">
        <f t="shared" si="22"/>
        <v>20579</v>
      </c>
      <c r="T34" s="200">
        <f t="shared" si="22"/>
        <v>20579</v>
      </c>
      <c r="U34" s="200">
        <f t="shared" si="22"/>
        <v>16524</v>
      </c>
      <c r="V34" s="200">
        <f t="shared" si="22"/>
        <v>15759</v>
      </c>
      <c r="W34" s="200">
        <f t="shared" si="22"/>
        <v>17825</v>
      </c>
      <c r="X34" s="200">
        <f t="shared" si="22"/>
        <v>16524</v>
      </c>
      <c r="Y34" s="200">
        <f t="shared" si="22"/>
        <v>17825</v>
      </c>
      <c r="Z34" s="200">
        <f t="shared" si="22"/>
        <v>16524</v>
      </c>
      <c r="AA34" s="200">
        <f t="shared" si="22"/>
        <v>19278</v>
      </c>
      <c r="AB34" s="200">
        <f t="shared" si="22"/>
        <v>19278</v>
      </c>
      <c r="AC34" s="200">
        <f t="shared" si="22"/>
        <v>20579</v>
      </c>
      <c r="AD34" s="200">
        <f t="shared" si="22"/>
        <v>17825</v>
      </c>
      <c r="AE34" s="200">
        <f t="shared" si="22"/>
        <v>17825</v>
      </c>
      <c r="AF34" s="200">
        <f t="shared" si="22"/>
        <v>17825</v>
      </c>
      <c r="AG34" s="200">
        <f t="shared" si="22"/>
        <v>16524</v>
      </c>
      <c r="AH34" s="200">
        <f t="shared" si="22"/>
        <v>15759</v>
      </c>
      <c r="AI34" s="200">
        <f t="shared" si="22"/>
        <v>14841</v>
      </c>
      <c r="AJ34" s="200">
        <f t="shared" si="22"/>
        <v>14841</v>
      </c>
      <c r="AK34" s="200">
        <f t="shared" si="22"/>
        <v>13923</v>
      </c>
      <c r="AL34" s="200">
        <f t="shared" si="22"/>
        <v>13005</v>
      </c>
      <c r="AM34" s="200">
        <f t="shared" si="22"/>
        <v>13923</v>
      </c>
      <c r="AN34" s="200">
        <f t="shared" si="22"/>
        <v>13923</v>
      </c>
      <c r="AO34" s="200">
        <f t="shared" si="22"/>
        <v>13005</v>
      </c>
      <c r="AP34" s="200">
        <f t="shared" si="22"/>
        <v>15759</v>
      </c>
      <c r="AQ34" s="200">
        <f t="shared" si="22"/>
        <v>15759</v>
      </c>
      <c r="AR34" s="200">
        <f t="shared" si="22"/>
        <v>14841</v>
      </c>
      <c r="AS34" s="200">
        <f t="shared" si="22"/>
        <v>13005</v>
      </c>
      <c r="AT34" s="200">
        <f t="shared" si="22"/>
        <v>10710</v>
      </c>
      <c r="AU34" s="200">
        <f t="shared" si="22"/>
        <v>11628</v>
      </c>
      <c r="AV34" s="200">
        <f t="shared" si="22"/>
        <v>10710</v>
      </c>
      <c r="AW34" s="200">
        <f t="shared" si="22"/>
        <v>10710</v>
      </c>
      <c r="AX34" s="200">
        <f t="shared" si="22"/>
        <v>10710</v>
      </c>
      <c r="AY34" s="200">
        <f t="shared" si="22"/>
        <v>10175</v>
      </c>
      <c r="AZ34" s="200">
        <f t="shared" si="22"/>
        <v>10710</v>
      </c>
      <c r="BA34" s="200">
        <f t="shared" si="22"/>
        <v>10175</v>
      </c>
      <c r="BB34" s="200">
        <f t="shared" si="22"/>
        <v>10710</v>
      </c>
      <c r="BC34" s="200">
        <f t="shared" si="22"/>
        <v>10175</v>
      </c>
      <c r="BD34" s="200">
        <f t="shared" si="22"/>
        <v>9639</v>
      </c>
      <c r="BE34" s="200">
        <f t="shared" si="22"/>
        <v>10175</v>
      </c>
      <c r="BF34" s="200">
        <f t="shared" si="22"/>
        <v>9639</v>
      </c>
      <c r="BG34" s="200">
        <f t="shared" si="22"/>
        <v>10175</v>
      </c>
      <c r="BH34" s="200">
        <f t="shared" si="22"/>
        <v>9639</v>
      </c>
      <c r="BI34" s="200">
        <f t="shared" si="22"/>
        <v>10175</v>
      </c>
      <c r="BJ34" s="200">
        <f t="shared" si="22"/>
        <v>9639</v>
      </c>
      <c r="BK34" s="200">
        <f t="shared" si="22"/>
        <v>10175</v>
      </c>
      <c r="BL34" s="200">
        <f t="shared" si="22"/>
        <v>9639</v>
      </c>
      <c r="BM34" s="200">
        <f t="shared" si="22"/>
        <v>10175</v>
      </c>
      <c r="BN34" s="200">
        <f t="shared" si="22"/>
        <v>10863</v>
      </c>
      <c r="BO34" s="200">
        <f t="shared" ref="BO34:BR34" si="23">ROUNDUP(BO14*0.85,)</f>
        <v>10175</v>
      </c>
      <c r="BP34" s="200">
        <f t="shared" si="23"/>
        <v>11246</v>
      </c>
      <c r="BQ34" s="200">
        <f t="shared" si="23"/>
        <v>12470</v>
      </c>
      <c r="BR34" s="200">
        <f t="shared" si="23"/>
        <v>11246</v>
      </c>
    </row>
    <row r="35" spans="1:70"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row>
    <row r="36" spans="1:70" s="50" customFormat="1" x14ac:dyDescent="0.2">
      <c r="A36" s="88">
        <f>A27</f>
        <v>1</v>
      </c>
      <c r="B36" s="200">
        <f t="shared" ref="B36" si="24">ROUNDUP(B16*0.85,)</f>
        <v>19278</v>
      </c>
      <c r="C36" s="200">
        <f t="shared" ref="C36:BN36" si="25">ROUNDUP(C16*0.85,)</f>
        <v>16524</v>
      </c>
      <c r="D36" s="200">
        <f t="shared" si="25"/>
        <v>15759</v>
      </c>
      <c r="E36" s="200">
        <f t="shared" si="25"/>
        <v>15759</v>
      </c>
      <c r="F36" s="200">
        <f t="shared" si="25"/>
        <v>19278</v>
      </c>
      <c r="G36" s="200">
        <f t="shared" si="25"/>
        <v>19278</v>
      </c>
      <c r="H36" s="200">
        <f t="shared" si="25"/>
        <v>17825</v>
      </c>
      <c r="I36" s="200">
        <f t="shared" si="25"/>
        <v>19278</v>
      </c>
      <c r="J36" s="200">
        <f t="shared" si="25"/>
        <v>17825</v>
      </c>
      <c r="K36" s="200">
        <f t="shared" si="25"/>
        <v>17825</v>
      </c>
      <c r="L36" s="200">
        <f t="shared" si="25"/>
        <v>16524</v>
      </c>
      <c r="M36" s="200">
        <f t="shared" si="25"/>
        <v>17825</v>
      </c>
      <c r="N36" s="200">
        <f t="shared" si="25"/>
        <v>17825</v>
      </c>
      <c r="O36" s="200">
        <f t="shared" si="25"/>
        <v>16524</v>
      </c>
      <c r="P36" s="200">
        <f t="shared" si="25"/>
        <v>16524</v>
      </c>
      <c r="Q36" s="200">
        <f t="shared" si="25"/>
        <v>15759</v>
      </c>
      <c r="R36" s="200">
        <f t="shared" si="25"/>
        <v>16524</v>
      </c>
      <c r="S36" s="200">
        <f t="shared" si="25"/>
        <v>20579</v>
      </c>
      <c r="T36" s="200">
        <f t="shared" si="25"/>
        <v>20579</v>
      </c>
      <c r="U36" s="200">
        <f t="shared" si="25"/>
        <v>16524</v>
      </c>
      <c r="V36" s="200">
        <f t="shared" si="25"/>
        <v>15759</v>
      </c>
      <c r="W36" s="200">
        <f t="shared" si="25"/>
        <v>17825</v>
      </c>
      <c r="X36" s="200">
        <f t="shared" si="25"/>
        <v>16524</v>
      </c>
      <c r="Y36" s="200">
        <f t="shared" si="25"/>
        <v>17825</v>
      </c>
      <c r="Z36" s="200">
        <f t="shared" si="25"/>
        <v>16524</v>
      </c>
      <c r="AA36" s="200">
        <f t="shared" si="25"/>
        <v>19278</v>
      </c>
      <c r="AB36" s="200">
        <f t="shared" si="25"/>
        <v>19278</v>
      </c>
      <c r="AC36" s="200">
        <f t="shared" si="25"/>
        <v>20579</v>
      </c>
      <c r="AD36" s="200">
        <f t="shared" si="25"/>
        <v>17825</v>
      </c>
      <c r="AE36" s="200">
        <f t="shared" si="25"/>
        <v>17825</v>
      </c>
      <c r="AF36" s="200">
        <f t="shared" si="25"/>
        <v>17825</v>
      </c>
      <c r="AG36" s="200">
        <f t="shared" si="25"/>
        <v>16524</v>
      </c>
      <c r="AH36" s="200">
        <f t="shared" si="25"/>
        <v>15759</v>
      </c>
      <c r="AI36" s="200">
        <f t="shared" si="25"/>
        <v>14841</v>
      </c>
      <c r="AJ36" s="200">
        <f t="shared" si="25"/>
        <v>14841</v>
      </c>
      <c r="AK36" s="200">
        <f t="shared" si="25"/>
        <v>13923</v>
      </c>
      <c r="AL36" s="200">
        <f t="shared" si="25"/>
        <v>13005</v>
      </c>
      <c r="AM36" s="200">
        <f t="shared" si="25"/>
        <v>13923</v>
      </c>
      <c r="AN36" s="200">
        <f t="shared" si="25"/>
        <v>13923</v>
      </c>
      <c r="AO36" s="200">
        <f t="shared" si="25"/>
        <v>13005</v>
      </c>
      <c r="AP36" s="200">
        <f t="shared" si="25"/>
        <v>15759</v>
      </c>
      <c r="AQ36" s="200">
        <f t="shared" si="25"/>
        <v>15759</v>
      </c>
      <c r="AR36" s="200">
        <f t="shared" si="25"/>
        <v>14841</v>
      </c>
      <c r="AS36" s="200">
        <f t="shared" si="25"/>
        <v>13005</v>
      </c>
      <c r="AT36" s="200">
        <f t="shared" si="25"/>
        <v>10710</v>
      </c>
      <c r="AU36" s="200">
        <f t="shared" si="25"/>
        <v>11628</v>
      </c>
      <c r="AV36" s="200">
        <f t="shared" si="25"/>
        <v>10710</v>
      </c>
      <c r="AW36" s="200">
        <f t="shared" si="25"/>
        <v>10710</v>
      </c>
      <c r="AX36" s="200">
        <f t="shared" si="25"/>
        <v>10710</v>
      </c>
      <c r="AY36" s="200">
        <f t="shared" si="25"/>
        <v>10175</v>
      </c>
      <c r="AZ36" s="200">
        <f t="shared" si="25"/>
        <v>10710</v>
      </c>
      <c r="BA36" s="200">
        <f t="shared" si="25"/>
        <v>10175</v>
      </c>
      <c r="BB36" s="200">
        <f t="shared" si="25"/>
        <v>10710</v>
      </c>
      <c r="BC36" s="200">
        <f t="shared" si="25"/>
        <v>10175</v>
      </c>
      <c r="BD36" s="200">
        <f t="shared" si="25"/>
        <v>9639</v>
      </c>
      <c r="BE36" s="200">
        <f t="shared" si="25"/>
        <v>10175</v>
      </c>
      <c r="BF36" s="200">
        <f t="shared" si="25"/>
        <v>9639</v>
      </c>
      <c r="BG36" s="200">
        <f t="shared" si="25"/>
        <v>10175</v>
      </c>
      <c r="BH36" s="200">
        <f t="shared" si="25"/>
        <v>9639</v>
      </c>
      <c r="BI36" s="200">
        <f t="shared" si="25"/>
        <v>10175</v>
      </c>
      <c r="BJ36" s="200">
        <f t="shared" si="25"/>
        <v>9639</v>
      </c>
      <c r="BK36" s="200">
        <f t="shared" si="25"/>
        <v>10175</v>
      </c>
      <c r="BL36" s="200">
        <f t="shared" si="25"/>
        <v>9639</v>
      </c>
      <c r="BM36" s="200">
        <f t="shared" si="25"/>
        <v>10175</v>
      </c>
      <c r="BN36" s="200">
        <f t="shared" si="25"/>
        <v>10863</v>
      </c>
      <c r="BO36" s="200">
        <f t="shared" ref="BO36:BR36" si="26">ROUNDUP(BO16*0.85,)</f>
        <v>10175</v>
      </c>
      <c r="BP36" s="200">
        <f t="shared" si="26"/>
        <v>11246</v>
      </c>
      <c r="BQ36" s="200">
        <f t="shared" si="26"/>
        <v>12470</v>
      </c>
      <c r="BR36" s="200">
        <f t="shared" si="26"/>
        <v>11246</v>
      </c>
    </row>
    <row r="37" spans="1:70" s="50" customFormat="1" x14ac:dyDescent="0.2">
      <c r="A37" s="88">
        <f>A28</f>
        <v>2</v>
      </c>
      <c r="B37" s="200">
        <f t="shared" ref="B37" si="27">ROUNDUP(B17*0.85,)</f>
        <v>20579</v>
      </c>
      <c r="C37" s="200">
        <f t="shared" ref="C37:BN37" si="28">ROUNDUP(C17*0.85,)</f>
        <v>17825</v>
      </c>
      <c r="D37" s="200">
        <f t="shared" si="28"/>
        <v>17060</v>
      </c>
      <c r="E37" s="200">
        <f t="shared" si="28"/>
        <v>17060</v>
      </c>
      <c r="F37" s="200">
        <f t="shared" si="28"/>
        <v>20579</v>
      </c>
      <c r="G37" s="200">
        <f t="shared" si="28"/>
        <v>20579</v>
      </c>
      <c r="H37" s="200">
        <f t="shared" si="28"/>
        <v>19125</v>
      </c>
      <c r="I37" s="200">
        <f t="shared" si="28"/>
        <v>20579</v>
      </c>
      <c r="J37" s="200">
        <f t="shared" si="28"/>
        <v>19125</v>
      </c>
      <c r="K37" s="200">
        <f t="shared" si="28"/>
        <v>19125</v>
      </c>
      <c r="L37" s="200">
        <f t="shared" si="28"/>
        <v>17825</v>
      </c>
      <c r="M37" s="200">
        <f t="shared" si="28"/>
        <v>19125</v>
      </c>
      <c r="N37" s="200">
        <f t="shared" si="28"/>
        <v>19125</v>
      </c>
      <c r="O37" s="200">
        <f t="shared" si="28"/>
        <v>17825</v>
      </c>
      <c r="P37" s="200">
        <f t="shared" si="28"/>
        <v>17825</v>
      </c>
      <c r="Q37" s="200">
        <f t="shared" si="28"/>
        <v>17060</v>
      </c>
      <c r="R37" s="200">
        <f t="shared" si="28"/>
        <v>17825</v>
      </c>
      <c r="S37" s="200">
        <f t="shared" si="28"/>
        <v>21879</v>
      </c>
      <c r="T37" s="200">
        <f t="shared" si="28"/>
        <v>21879</v>
      </c>
      <c r="U37" s="200">
        <f t="shared" si="28"/>
        <v>17825</v>
      </c>
      <c r="V37" s="200">
        <f t="shared" si="28"/>
        <v>17060</v>
      </c>
      <c r="W37" s="200">
        <f t="shared" si="28"/>
        <v>19125</v>
      </c>
      <c r="X37" s="200">
        <f t="shared" si="28"/>
        <v>17825</v>
      </c>
      <c r="Y37" s="200">
        <f t="shared" si="28"/>
        <v>19125</v>
      </c>
      <c r="Z37" s="200">
        <f t="shared" si="28"/>
        <v>17825</v>
      </c>
      <c r="AA37" s="200">
        <f t="shared" si="28"/>
        <v>20579</v>
      </c>
      <c r="AB37" s="200">
        <f t="shared" si="28"/>
        <v>20579</v>
      </c>
      <c r="AC37" s="200">
        <f t="shared" si="28"/>
        <v>21879</v>
      </c>
      <c r="AD37" s="200">
        <f t="shared" si="28"/>
        <v>19125</v>
      </c>
      <c r="AE37" s="200">
        <f t="shared" si="28"/>
        <v>19125</v>
      </c>
      <c r="AF37" s="200">
        <f t="shared" si="28"/>
        <v>19125</v>
      </c>
      <c r="AG37" s="200">
        <f t="shared" si="28"/>
        <v>17825</v>
      </c>
      <c r="AH37" s="200">
        <f t="shared" si="28"/>
        <v>17060</v>
      </c>
      <c r="AI37" s="200">
        <f t="shared" si="28"/>
        <v>16142</v>
      </c>
      <c r="AJ37" s="200">
        <f t="shared" si="28"/>
        <v>16142</v>
      </c>
      <c r="AK37" s="200">
        <f t="shared" si="28"/>
        <v>15224</v>
      </c>
      <c r="AL37" s="200">
        <f t="shared" si="28"/>
        <v>14306</v>
      </c>
      <c r="AM37" s="200">
        <f t="shared" si="28"/>
        <v>15224</v>
      </c>
      <c r="AN37" s="200">
        <f t="shared" si="28"/>
        <v>15224</v>
      </c>
      <c r="AO37" s="200">
        <f t="shared" si="28"/>
        <v>14306</v>
      </c>
      <c r="AP37" s="200">
        <f t="shared" si="28"/>
        <v>17060</v>
      </c>
      <c r="AQ37" s="200">
        <f t="shared" si="28"/>
        <v>17060</v>
      </c>
      <c r="AR37" s="200">
        <f t="shared" si="28"/>
        <v>16142</v>
      </c>
      <c r="AS37" s="200">
        <f t="shared" si="28"/>
        <v>14306</v>
      </c>
      <c r="AT37" s="200">
        <f t="shared" si="28"/>
        <v>12011</v>
      </c>
      <c r="AU37" s="200">
        <f t="shared" si="28"/>
        <v>12929</v>
      </c>
      <c r="AV37" s="200">
        <f t="shared" si="28"/>
        <v>12011</v>
      </c>
      <c r="AW37" s="200">
        <f t="shared" si="28"/>
        <v>12011</v>
      </c>
      <c r="AX37" s="200">
        <f t="shared" si="28"/>
        <v>12011</v>
      </c>
      <c r="AY37" s="200">
        <f t="shared" si="28"/>
        <v>11475</v>
      </c>
      <c r="AZ37" s="200">
        <f t="shared" si="28"/>
        <v>12011</v>
      </c>
      <c r="BA37" s="200">
        <f t="shared" si="28"/>
        <v>11475</v>
      </c>
      <c r="BB37" s="200">
        <f t="shared" si="28"/>
        <v>12011</v>
      </c>
      <c r="BC37" s="200">
        <f t="shared" si="28"/>
        <v>11475</v>
      </c>
      <c r="BD37" s="200">
        <f t="shared" si="28"/>
        <v>10940</v>
      </c>
      <c r="BE37" s="200">
        <f t="shared" si="28"/>
        <v>11475</v>
      </c>
      <c r="BF37" s="200">
        <f t="shared" si="28"/>
        <v>10940</v>
      </c>
      <c r="BG37" s="200">
        <f t="shared" si="28"/>
        <v>11475</v>
      </c>
      <c r="BH37" s="200">
        <f t="shared" si="28"/>
        <v>10940</v>
      </c>
      <c r="BI37" s="200">
        <f t="shared" si="28"/>
        <v>11475</v>
      </c>
      <c r="BJ37" s="200">
        <f t="shared" si="28"/>
        <v>10940</v>
      </c>
      <c r="BK37" s="200">
        <f t="shared" si="28"/>
        <v>11475</v>
      </c>
      <c r="BL37" s="200">
        <f t="shared" si="28"/>
        <v>10940</v>
      </c>
      <c r="BM37" s="200">
        <f t="shared" si="28"/>
        <v>11475</v>
      </c>
      <c r="BN37" s="200">
        <f t="shared" si="28"/>
        <v>12164</v>
      </c>
      <c r="BO37" s="200">
        <f t="shared" ref="BO37:BR37" si="29">ROUNDUP(BO17*0.85,)</f>
        <v>11475</v>
      </c>
      <c r="BP37" s="200">
        <f t="shared" si="29"/>
        <v>12546</v>
      </c>
      <c r="BQ37" s="200">
        <f t="shared" si="29"/>
        <v>13770</v>
      </c>
      <c r="BR37" s="200">
        <f t="shared" si="29"/>
        <v>12546</v>
      </c>
    </row>
    <row r="38" spans="1:70"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row>
    <row r="39" spans="1:70" s="50" customFormat="1" x14ac:dyDescent="0.2">
      <c r="A39" s="88">
        <f>A27</f>
        <v>1</v>
      </c>
      <c r="B39" s="200">
        <f t="shared" ref="B39" si="30">ROUNDUP(B19*0.85,)</f>
        <v>34808</v>
      </c>
      <c r="C39" s="200">
        <f t="shared" ref="C39:BN39" si="31">ROUNDUP(C19*0.85,)</f>
        <v>32054</v>
      </c>
      <c r="D39" s="200">
        <f t="shared" si="31"/>
        <v>31289</v>
      </c>
      <c r="E39" s="200">
        <f t="shared" si="31"/>
        <v>31289</v>
      </c>
      <c r="F39" s="200">
        <f t="shared" si="31"/>
        <v>34808</v>
      </c>
      <c r="G39" s="200">
        <f t="shared" si="31"/>
        <v>34808</v>
      </c>
      <c r="H39" s="200">
        <f t="shared" si="31"/>
        <v>33354</v>
      </c>
      <c r="I39" s="200">
        <f t="shared" si="31"/>
        <v>34808</v>
      </c>
      <c r="J39" s="200">
        <f t="shared" si="31"/>
        <v>33354</v>
      </c>
      <c r="K39" s="200">
        <f t="shared" si="31"/>
        <v>33354</v>
      </c>
      <c r="L39" s="200">
        <f t="shared" si="31"/>
        <v>32054</v>
      </c>
      <c r="M39" s="200">
        <f t="shared" si="31"/>
        <v>33354</v>
      </c>
      <c r="N39" s="200">
        <f t="shared" si="31"/>
        <v>33354</v>
      </c>
      <c r="O39" s="200">
        <f t="shared" si="31"/>
        <v>32054</v>
      </c>
      <c r="P39" s="200">
        <f t="shared" si="31"/>
        <v>32054</v>
      </c>
      <c r="Q39" s="200">
        <f t="shared" si="31"/>
        <v>31289</v>
      </c>
      <c r="R39" s="200">
        <f t="shared" si="31"/>
        <v>32054</v>
      </c>
      <c r="S39" s="200">
        <f t="shared" si="31"/>
        <v>36108</v>
      </c>
      <c r="T39" s="200">
        <f t="shared" si="31"/>
        <v>36108</v>
      </c>
      <c r="U39" s="200">
        <f t="shared" si="31"/>
        <v>32054</v>
      </c>
      <c r="V39" s="200">
        <f t="shared" si="31"/>
        <v>31289</v>
      </c>
      <c r="W39" s="200">
        <f t="shared" si="31"/>
        <v>33354</v>
      </c>
      <c r="X39" s="200">
        <f t="shared" si="31"/>
        <v>32054</v>
      </c>
      <c r="Y39" s="200">
        <f t="shared" si="31"/>
        <v>33354</v>
      </c>
      <c r="Z39" s="200">
        <f t="shared" si="31"/>
        <v>32054</v>
      </c>
      <c r="AA39" s="200">
        <f t="shared" si="31"/>
        <v>34808</v>
      </c>
      <c r="AB39" s="200">
        <f t="shared" si="31"/>
        <v>34808</v>
      </c>
      <c r="AC39" s="200">
        <f t="shared" si="31"/>
        <v>36108</v>
      </c>
      <c r="AD39" s="200">
        <f t="shared" si="31"/>
        <v>33354</v>
      </c>
      <c r="AE39" s="200">
        <f t="shared" si="31"/>
        <v>33354</v>
      </c>
      <c r="AF39" s="200">
        <f t="shared" si="31"/>
        <v>33354</v>
      </c>
      <c r="AG39" s="200">
        <f t="shared" si="31"/>
        <v>32054</v>
      </c>
      <c r="AH39" s="200">
        <f t="shared" si="31"/>
        <v>31289</v>
      </c>
      <c r="AI39" s="200">
        <f t="shared" si="31"/>
        <v>30371</v>
      </c>
      <c r="AJ39" s="200">
        <f t="shared" si="31"/>
        <v>30371</v>
      </c>
      <c r="AK39" s="200">
        <f t="shared" si="31"/>
        <v>29453</v>
      </c>
      <c r="AL39" s="200">
        <f t="shared" si="31"/>
        <v>28535</v>
      </c>
      <c r="AM39" s="200">
        <f t="shared" si="31"/>
        <v>29453</v>
      </c>
      <c r="AN39" s="200">
        <f t="shared" si="31"/>
        <v>29453</v>
      </c>
      <c r="AO39" s="200">
        <f t="shared" si="31"/>
        <v>28535</v>
      </c>
      <c r="AP39" s="200">
        <f t="shared" si="31"/>
        <v>31289</v>
      </c>
      <c r="AQ39" s="200">
        <f t="shared" si="31"/>
        <v>31289</v>
      </c>
      <c r="AR39" s="200">
        <f t="shared" si="31"/>
        <v>30371</v>
      </c>
      <c r="AS39" s="200">
        <f t="shared" si="31"/>
        <v>28535</v>
      </c>
      <c r="AT39" s="200">
        <f t="shared" si="31"/>
        <v>23180</v>
      </c>
      <c r="AU39" s="200">
        <f t="shared" si="31"/>
        <v>24098</v>
      </c>
      <c r="AV39" s="200">
        <f t="shared" si="31"/>
        <v>23180</v>
      </c>
      <c r="AW39" s="200">
        <f t="shared" si="31"/>
        <v>23180</v>
      </c>
      <c r="AX39" s="200">
        <f t="shared" si="31"/>
        <v>23180</v>
      </c>
      <c r="AY39" s="200">
        <f t="shared" si="31"/>
        <v>22644</v>
      </c>
      <c r="AZ39" s="200">
        <f t="shared" si="31"/>
        <v>23180</v>
      </c>
      <c r="BA39" s="200">
        <f t="shared" si="31"/>
        <v>22644</v>
      </c>
      <c r="BB39" s="200">
        <f t="shared" si="31"/>
        <v>23180</v>
      </c>
      <c r="BC39" s="200">
        <f t="shared" si="31"/>
        <v>22644</v>
      </c>
      <c r="BD39" s="200">
        <f t="shared" si="31"/>
        <v>22109</v>
      </c>
      <c r="BE39" s="200">
        <f t="shared" si="31"/>
        <v>22644</v>
      </c>
      <c r="BF39" s="200">
        <f t="shared" si="31"/>
        <v>22109</v>
      </c>
      <c r="BG39" s="200">
        <f t="shared" si="31"/>
        <v>22644</v>
      </c>
      <c r="BH39" s="200">
        <f t="shared" si="31"/>
        <v>22109</v>
      </c>
      <c r="BI39" s="200">
        <f t="shared" si="31"/>
        <v>22644</v>
      </c>
      <c r="BJ39" s="200">
        <f t="shared" si="31"/>
        <v>22109</v>
      </c>
      <c r="BK39" s="200">
        <f t="shared" si="31"/>
        <v>22644</v>
      </c>
      <c r="BL39" s="200">
        <f t="shared" si="31"/>
        <v>22109</v>
      </c>
      <c r="BM39" s="200">
        <f t="shared" si="31"/>
        <v>26469</v>
      </c>
      <c r="BN39" s="200">
        <f t="shared" si="31"/>
        <v>27158</v>
      </c>
      <c r="BO39" s="200">
        <f t="shared" ref="BO39:BR39" si="32">ROUNDUP(BO19*0.85,)</f>
        <v>26469</v>
      </c>
      <c r="BP39" s="200">
        <f t="shared" si="32"/>
        <v>27540</v>
      </c>
      <c r="BQ39" s="200">
        <f t="shared" si="32"/>
        <v>28764</v>
      </c>
      <c r="BR39" s="200">
        <f t="shared" si="32"/>
        <v>27540</v>
      </c>
    </row>
    <row r="40" spans="1:70" s="50" customFormat="1" x14ac:dyDescent="0.2">
      <c r="A40" s="88">
        <f>A28</f>
        <v>2</v>
      </c>
      <c r="B40" s="200">
        <f t="shared" ref="B40" si="33">ROUNDUP(B20*0.85,)</f>
        <v>36108</v>
      </c>
      <c r="C40" s="200">
        <f t="shared" ref="C40:BN40" si="34">ROUNDUP(C20*0.85,)</f>
        <v>33354</v>
      </c>
      <c r="D40" s="200">
        <f t="shared" si="34"/>
        <v>32589</v>
      </c>
      <c r="E40" s="200">
        <f t="shared" si="34"/>
        <v>32589</v>
      </c>
      <c r="F40" s="200">
        <f t="shared" si="34"/>
        <v>36108</v>
      </c>
      <c r="G40" s="200">
        <f t="shared" si="34"/>
        <v>36108</v>
      </c>
      <c r="H40" s="200">
        <f t="shared" si="34"/>
        <v>34655</v>
      </c>
      <c r="I40" s="200">
        <f t="shared" si="34"/>
        <v>36108</v>
      </c>
      <c r="J40" s="200">
        <f t="shared" si="34"/>
        <v>34655</v>
      </c>
      <c r="K40" s="200">
        <f t="shared" si="34"/>
        <v>34655</v>
      </c>
      <c r="L40" s="200">
        <f t="shared" si="34"/>
        <v>33354</v>
      </c>
      <c r="M40" s="200">
        <f t="shared" si="34"/>
        <v>34655</v>
      </c>
      <c r="N40" s="200">
        <f t="shared" si="34"/>
        <v>34655</v>
      </c>
      <c r="O40" s="200">
        <f t="shared" si="34"/>
        <v>33354</v>
      </c>
      <c r="P40" s="200">
        <f t="shared" si="34"/>
        <v>33354</v>
      </c>
      <c r="Q40" s="200">
        <f t="shared" si="34"/>
        <v>32589</v>
      </c>
      <c r="R40" s="200">
        <f t="shared" si="34"/>
        <v>33354</v>
      </c>
      <c r="S40" s="200">
        <f t="shared" si="34"/>
        <v>37409</v>
      </c>
      <c r="T40" s="200">
        <f t="shared" si="34"/>
        <v>37409</v>
      </c>
      <c r="U40" s="200">
        <f t="shared" si="34"/>
        <v>33354</v>
      </c>
      <c r="V40" s="200">
        <f t="shared" si="34"/>
        <v>32589</v>
      </c>
      <c r="W40" s="200">
        <f t="shared" si="34"/>
        <v>34655</v>
      </c>
      <c r="X40" s="200">
        <f t="shared" si="34"/>
        <v>33354</v>
      </c>
      <c r="Y40" s="200">
        <f t="shared" si="34"/>
        <v>34655</v>
      </c>
      <c r="Z40" s="200">
        <f t="shared" si="34"/>
        <v>33354</v>
      </c>
      <c r="AA40" s="200">
        <f t="shared" si="34"/>
        <v>36108</v>
      </c>
      <c r="AB40" s="200">
        <f t="shared" si="34"/>
        <v>36108</v>
      </c>
      <c r="AC40" s="200">
        <f t="shared" si="34"/>
        <v>37409</v>
      </c>
      <c r="AD40" s="200">
        <f t="shared" si="34"/>
        <v>34655</v>
      </c>
      <c r="AE40" s="200">
        <f t="shared" si="34"/>
        <v>34655</v>
      </c>
      <c r="AF40" s="200">
        <f t="shared" si="34"/>
        <v>34655</v>
      </c>
      <c r="AG40" s="200">
        <f t="shared" si="34"/>
        <v>33354</v>
      </c>
      <c r="AH40" s="200">
        <f t="shared" si="34"/>
        <v>32589</v>
      </c>
      <c r="AI40" s="200">
        <f t="shared" si="34"/>
        <v>31671</v>
      </c>
      <c r="AJ40" s="200">
        <f t="shared" si="34"/>
        <v>31671</v>
      </c>
      <c r="AK40" s="200">
        <f t="shared" si="34"/>
        <v>30753</v>
      </c>
      <c r="AL40" s="200">
        <f t="shared" si="34"/>
        <v>29835</v>
      </c>
      <c r="AM40" s="200">
        <f t="shared" si="34"/>
        <v>30753</v>
      </c>
      <c r="AN40" s="200">
        <f t="shared" si="34"/>
        <v>30753</v>
      </c>
      <c r="AO40" s="200">
        <f t="shared" si="34"/>
        <v>29835</v>
      </c>
      <c r="AP40" s="200">
        <f t="shared" si="34"/>
        <v>32589</v>
      </c>
      <c r="AQ40" s="200">
        <f t="shared" si="34"/>
        <v>32589</v>
      </c>
      <c r="AR40" s="200">
        <f t="shared" si="34"/>
        <v>31671</v>
      </c>
      <c r="AS40" s="200">
        <f t="shared" si="34"/>
        <v>29835</v>
      </c>
      <c r="AT40" s="200">
        <f t="shared" si="34"/>
        <v>24480</v>
      </c>
      <c r="AU40" s="200">
        <f t="shared" si="34"/>
        <v>25398</v>
      </c>
      <c r="AV40" s="200">
        <f t="shared" si="34"/>
        <v>24480</v>
      </c>
      <c r="AW40" s="200">
        <f t="shared" si="34"/>
        <v>24480</v>
      </c>
      <c r="AX40" s="200">
        <f t="shared" si="34"/>
        <v>24480</v>
      </c>
      <c r="AY40" s="200">
        <f t="shared" si="34"/>
        <v>23945</v>
      </c>
      <c r="AZ40" s="200">
        <f t="shared" si="34"/>
        <v>24480</v>
      </c>
      <c r="BA40" s="200">
        <f t="shared" si="34"/>
        <v>23945</v>
      </c>
      <c r="BB40" s="200">
        <f t="shared" si="34"/>
        <v>24480</v>
      </c>
      <c r="BC40" s="200">
        <f t="shared" si="34"/>
        <v>23945</v>
      </c>
      <c r="BD40" s="200">
        <f t="shared" si="34"/>
        <v>23409</v>
      </c>
      <c r="BE40" s="200">
        <f t="shared" si="34"/>
        <v>23945</v>
      </c>
      <c r="BF40" s="200">
        <f t="shared" si="34"/>
        <v>23409</v>
      </c>
      <c r="BG40" s="200">
        <f t="shared" si="34"/>
        <v>23945</v>
      </c>
      <c r="BH40" s="200">
        <f t="shared" si="34"/>
        <v>23409</v>
      </c>
      <c r="BI40" s="200">
        <f t="shared" si="34"/>
        <v>23945</v>
      </c>
      <c r="BJ40" s="200">
        <f t="shared" si="34"/>
        <v>23409</v>
      </c>
      <c r="BK40" s="200">
        <f t="shared" si="34"/>
        <v>23945</v>
      </c>
      <c r="BL40" s="200">
        <f t="shared" si="34"/>
        <v>23409</v>
      </c>
      <c r="BM40" s="200">
        <f t="shared" si="34"/>
        <v>27770</v>
      </c>
      <c r="BN40" s="200">
        <f t="shared" si="34"/>
        <v>28458</v>
      </c>
      <c r="BO40" s="200">
        <f t="shared" ref="BO40:BR40" si="35">ROUNDUP(BO20*0.85,)</f>
        <v>27770</v>
      </c>
      <c r="BP40" s="200">
        <f t="shared" si="35"/>
        <v>28841</v>
      </c>
      <c r="BQ40" s="200">
        <f t="shared" si="35"/>
        <v>30065</v>
      </c>
      <c r="BR40" s="200">
        <f t="shared" si="35"/>
        <v>28841</v>
      </c>
    </row>
    <row r="41" spans="1:70"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row>
    <row r="42" spans="1:70" s="50" customFormat="1" x14ac:dyDescent="0.2">
      <c r="A42" s="88" t="s">
        <v>88</v>
      </c>
      <c r="B42" s="200">
        <f t="shared" ref="B42" si="36">ROUNDUP(B22*0.85,)</f>
        <v>51408</v>
      </c>
      <c r="C42" s="200">
        <f t="shared" ref="C42:BN42" si="37">ROUNDUP(C22*0.85,)</f>
        <v>48654</v>
      </c>
      <c r="D42" s="200">
        <f t="shared" si="37"/>
        <v>47889</v>
      </c>
      <c r="E42" s="200">
        <f t="shared" si="37"/>
        <v>47889</v>
      </c>
      <c r="F42" s="200">
        <f t="shared" si="37"/>
        <v>51408</v>
      </c>
      <c r="G42" s="200">
        <f t="shared" si="37"/>
        <v>51408</v>
      </c>
      <c r="H42" s="200">
        <f t="shared" si="37"/>
        <v>49955</v>
      </c>
      <c r="I42" s="200">
        <f t="shared" si="37"/>
        <v>51408</v>
      </c>
      <c r="J42" s="200">
        <f t="shared" si="37"/>
        <v>49955</v>
      </c>
      <c r="K42" s="200">
        <f t="shared" si="37"/>
        <v>49955</v>
      </c>
      <c r="L42" s="200">
        <f t="shared" si="37"/>
        <v>48654</v>
      </c>
      <c r="M42" s="200">
        <f t="shared" si="37"/>
        <v>49955</v>
      </c>
      <c r="N42" s="200">
        <f t="shared" si="37"/>
        <v>49955</v>
      </c>
      <c r="O42" s="200">
        <f t="shared" si="37"/>
        <v>48654</v>
      </c>
      <c r="P42" s="200">
        <f t="shared" si="37"/>
        <v>48654</v>
      </c>
      <c r="Q42" s="200">
        <f t="shared" si="37"/>
        <v>47889</v>
      </c>
      <c r="R42" s="200">
        <f t="shared" si="37"/>
        <v>48654</v>
      </c>
      <c r="S42" s="200">
        <f t="shared" si="37"/>
        <v>52709</v>
      </c>
      <c r="T42" s="200">
        <f t="shared" si="37"/>
        <v>52709</v>
      </c>
      <c r="U42" s="200">
        <f t="shared" si="37"/>
        <v>48654</v>
      </c>
      <c r="V42" s="200">
        <f t="shared" si="37"/>
        <v>47889</v>
      </c>
      <c r="W42" s="200">
        <f t="shared" si="37"/>
        <v>49955</v>
      </c>
      <c r="X42" s="200">
        <f t="shared" si="37"/>
        <v>48654</v>
      </c>
      <c r="Y42" s="200">
        <f t="shared" si="37"/>
        <v>49955</v>
      </c>
      <c r="Z42" s="200">
        <f t="shared" si="37"/>
        <v>48654</v>
      </c>
      <c r="AA42" s="200">
        <f t="shared" si="37"/>
        <v>51408</v>
      </c>
      <c r="AB42" s="200">
        <f t="shared" si="37"/>
        <v>51408</v>
      </c>
      <c r="AC42" s="200">
        <f t="shared" si="37"/>
        <v>52709</v>
      </c>
      <c r="AD42" s="200">
        <f t="shared" si="37"/>
        <v>49955</v>
      </c>
      <c r="AE42" s="200">
        <f t="shared" si="37"/>
        <v>49955</v>
      </c>
      <c r="AF42" s="200">
        <f t="shared" si="37"/>
        <v>49955</v>
      </c>
      <c r="AG42" s="200">
        <f t="shared" si="37"/>
        <v>48654</v>
      </c>
      <c r="AH42" s="200">
        <f t="shared" si="37"/>
        <v>47889</v>
      </c>
      <c r="AI42" s="200">
        <f t="shared" si="37"/>
        <v>46971</v>
      </c>
      <c r="AJ42" s="200">
        <f t="shared" si="37"/>
        <v>46971</v>
      </c>
      <c r="AK42" s="200">
        <f t="shared" si="37"/>
        <v>46053</v>
      </c>
      <c r="AL42" s="200">
        <f t="shared" si="37"/>
        <v>45135</v>
      </c>
      <c r="AM42" s="200">
        <f t="shared" si="37"/>
        <v>46053</v>
      </c>
      <c r="AN42" s="200">
        <f t="shared" si="37"/>
        <v>46053</v>
      </c>
      <c r="AO42" s="200">
        <f t="shared" si="37"/>
        <v>45135</v>
      </c>
      <c r="AP42" s="200">
        <f t="shared" si="37"/>
        <v>47889</v>
      </c>
      <c r="AQ42" s="200">
        <f t="shared" si="37"/>
        <v>47889</v>
      </c>
      <c r="AR42" s="200">
        <f t="shared" si="37"/>
        <v>46971</v>
      </c>
      <c r="AS42" s="200">
        <f t="shared" si="37"/>
        <v>45135</v>
      </c>
      <c r="AT42" s="200">
        <f t="shared" si="37"/>
        <v>43605</v>
      </c>
      <c r="AU42" s="200">
        <f t="shared" si="37"/>
        <v>44523</v>
      </c>
      <c r="AV42" s="200">
        <f t="shared" si="37"/>
        <v>43605</v>
      </c>
      <c r="AW42" s="200">
        <f t="shared" si="37"/>
        <v>43605</v>
      </c>
      <c r="AX42" s="200">
        <f t="shared" si="37"/>
        <v>43605</v>
      </c>
      <c r="AY42" s="200">
        <f t="shared" si="37"/>
        <v>43070</v>
      </c>
      <c r="AZ42" s="200">
        <f t="shared" si="37"/>
        <v>43605</v>
      </c>
      <c r="BA42" s="200">
        <f t="shared" si="37"/>
        <v>43070</v>
      </c>
      <c r="BB42" s="200">
        <f t="shared" si="37"/>
        <v>43605</v>
      </c>
      <c r="BC42" s="200">
        <f t="shared" si="37"/>
        <v>43070</v>
      </c>
      <c r="BD42" s="200">
        <f t="shared" si="37"/>
        <v>42534</v>
      </c>
      <c r="BE42" s="200">
        <f t="shared" si="37"/>
        <v>43070</v>
      </c>
      <c r="BF42" s="200">
        <f t="shared" si="37"/>
        <v>42534</v>
      </c>
      <c r="BG42" s="200">
        <f t="shared" si="37"/>
        <v>43070</v>
      </c>
      <c r="BH42" s="200">
        <f t="shared" si="37"/>
        <v>42534</v>
      </c>
      <c r="BI42" s="200">
        <f t="shared" si="37"/>
        <v>43070</v>
      </c>
      <c r="BJ42" s="200">
        <f t="shared" si="37"/>
        <v>42534</v>
      </c>
      <c r="BK42" s="200">
        <f t="shared" si="37"/>
        <v>43070</v>
      </c>
      <c r="BL42" s="200">
        <f t="shared" si="37"/>
        <v>42534</v>
      </c>
      <c r="BM42" s="200">
        <f t="shared" si="37"/>
        <v>50720</v>
      </c>
      <c r="BN42" s="200">
        <f t="shared" si="37"/>
        <v>51408</v>
      </c>
      <c r="BO42" s="200">
        <f t="shared" ref="BO42:BR42" si="38">ROUNDUP(BO22*0.85,)</f>
        <v>50720</v>
      </c>
      <c r="BP42" s="200">
        <f t="shared" si="38"/>
        <v>51791</v>
      </c>
      <c r="BQ42" s="200">
        <f t="shared" si="38"/>
        <v>53015</v>
      </c>
      <c r="BR42" s="200">
        <f t="shared" si="38"/>
        <v>51791</v>
      </c>
    </row>
    <row r="43" spans="1:70" s="50" customFormat="1" x14ac:dyDescent="0.2">
      <c r="A43" s="100"/>
      <c r="B43" s="194"/>
      <c r="C43" s="194"/>
      <c r="D43" s="194"/>
      <c r="E43" s="194"/>
      <c r="F43" s="194"/>
      <c r="G43" s="194"/>
      <c r="H43" s="194"/>
      <c r="I43" s="194"/>
      <c r="J43" s="194"/>
      <c r="K43" s="194"/>
      <c r="L43" s="194"/>
      <c r="M43" s="194"/>
      <c r="N43" s="194"/>
      <c r="O43" s="194"/>
      <c r="P43" s="194"/>
      <c r="Q43" s="194"/>
      <c r="R43" s="194"/>
      <c r="S43" s="194"/>
    </row>
    <row r="44" spans="1:70" s="50" customFormat="1" ht="12.75" thickBot="1" x14ac:dyDescent="0.25">
      <c r="A44" s="100"/>
    </row>
    <row r="45" spans="1:70" s="50" customFormat="1" ht="12.75" thickBot="1" x14ac:dyDescent="0.25">
      <c r="A45" s="104" t="s">
        <v>66</v>
      </c>
    </row>
    <row r="46" spans="1:70" x14ac:dyDescent="0.2">
      <c r="A46" s="63" t="s">
        <v>78</v>
      </c>
    </row>
    <row r="47" spans="1:70" ht="9" hidden="1" customHeight="1" x14ac:dyDescent="0.2">
      <c r="A47" s="43" t="s">
        <v>67</v>
      </c>
    </row>
    <row r="48" spans="1:70"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1" t="s">
        <v>82</v>
      </c>
    </row>
    <row r="2" spans="1:2" s="51" customFormat="1" ht="12" customHeight="1" x14ac:dyDescent="0.2">
      <c r="A2" s="211"/>
    </row>
    <row r="3" spans="1:2" s="51" customFormat="1" ht="11.1" customHeight="1" x14ac:dyDescent="0.2">
      <c r="A3" s="170" t="s">
        <v>239</v>
      </c>
    </row>
    <row r="4" spans="1:2" s="52" customFormat="1" ht="32.1" customHeight="1" x14ac:dyDescent="0.2">
      <c r="A4" s="98" t="s">
        <v>64</v>
      </c>
      <c r="B4" s="136" t="e">
        <f>'C завтраками| Bed and breakfast'!#REF!</f>
        <v>#REF!</v>
      </c>
    </row>
    <row r="5" spans="1:2" s="53" customFormat="1" ht="21.95" customHeight="1" x14ac:dyDescent="0.2">
      <c r="A5" s="98"/>
      <c r="B5" s="136" t="e">
        <f>'C завтраками| Bed and breakfast'!#REF!</f>
        <v>#REF!</v>
      </c>
    </row>
    <row r="6" spans="1:2" s="53" customFormat="1" x14ac:dyDescent="0.2">
      <c r="A6" s="42" t="s">
        <v>83</v>
      </c>
      <c r="B6" s="87"/>
    </row>
    <row r="7" spans="1:2" s="53" customFormat="1" x14ac:dyDescent="0.2">
      <c r="A7" s="88">
        <v>1</v>
      </c>
      <c r="B7" s="42" t="e">
        <f>'C завтраками| Bed and breakfast'!#REF!*0.9</f>
        <v>#REF!</v>
      </c>
    </row>
    <row r="8" spans="1:2" s="53" customFormat="1" x14ac:dyDescent="0.2">
      <c r="A8" s="88">
        <v>2</v>
      </c>
      <c r="B8" s="42" t="e">
        <f>'C завтраками| Bed and breakfast'!#REF!*0.9</f>
        <v>#REF!</v>
      </c>
    </row>
    <row r="9" spans="1:2" s="53" customFormat="1" x14ac:dyDescent="0.2">
      <c r="A9" s="42" t="s">
        <v>234</v>
      </c>
      <c r="B9" s="42"/>
    </row>
    <row r="10" spans="1:2" s="53" customFormat="1" x14ac:dyDescent="0.2">
      <c r="A10" s="180">
        <v>1</v>
      </c>
      <c r="B10" s="42" t="e">
        <f>'C завтраками| Bed and breakfast'!#REF!*0.9</f>
        <v>#REF!</v>
      </c>
    </row>
    <row r="11" spans="1:2" s="53" customFormat="1" x14ac:dyDescent="0.2">
      <c r="A11" s="180">
        <v>2</v>
      </c>
      <c r="B11" s="42" t="e">
        <f>'C завтраками| Bed and breakfast'!#REF!*0.9</f>
        <v>#REF!</v>
      </c>
    </row>
    <row r="12" spans="1:2" s="53" customFormat="1" x14ac:dyDescent="0.2">
      <c r="A12" s="42" t="s">
        <v>84</v>
      </c>
      <c r="B12" s="42"/>
    </row>
    <row r="13" spans="1:2" s="53" customFormat="1" x14ac:dyDescent="0.2">
      <c r="A13" s="88">
        <f>A7</f>
        <v>1</v>
      </c>
      <c r="B13" s="42" t="e">
        <f>'C завтраками| Bed and breakfast'!#REF!*0.9</f>
        <v>#REF!</v>
      </c>
    </row>
    <row r="14" spans="1:2" s="53" customFormat="1" x14ac:dyDescent="0.2">
      <c r="A14" s="88">
        <f>A8</f>
        <v>2</v>
      </c>
      <c r="B14" s="42" t="e">
        <f>'C завтраками| Bed and breakfast'!#REF!*0.9</f>
        <v>#REF!</v>
      </c>
    </row>
    <row r="15" spans="1:2" s="53" customFormat="1" x14ac:dyDescent="0.2">
      <c r="A15" s="42" t="s">
        <v>85</v>
      </c>
      <c r="B15" s="42"/>
    </row>
    <row r="16" spans="1:2" s="53" customFormat="1" x14ac:dyDescent="0.2">
      <c r="A16" s="88">
        <f>A7</f>
        <v>1</v>
      </c>
      <c r="B16" s="42" t="e">
        <f>'C завтраками| Bed and breakfast'!#REF!*0.9</f>
        <v>#REF!</v>
      </c>
    </row>
    <row r="17" spans="1:2" s="53" customFormat="1" x14ac:dyDescent="0.2">
      <c r="A17" s="88">
        <f>A8</f>
        <v>2</v>
      </c>
      <c r="B17" s="42" t="e">
        <f>'C завтраками| Bed and breakfast'!#REF!*0.9</f>
        <v>#REF!</v>
      </c>
    </row>
    <row r="18" spans="1:2" s="53" customFormat="1" x14ac:dyDescent="0.2">
      <c r="A18" s="42" t="s">
        <v>86</v>
      </c>
      <c r="B18" s="42"/>
    </row>
    <row r="19" spans="1:2" s="53" customFormat="1" x14ac:dyDescent="0.2">
      <c r="A19" s="88">
        <f>A7</f>
        <v>1</v>
      </c>
      <c r="B19" s="42" t="e">
        <f>'C завтраками| Bed and breakfast'!#REF!*0.9</f>
        <v>#REF!</v>
      </c>
    </row>
    <row r="20" spans="1:2" s="53" customFormat="1" x14ac:dyDescent="0.2">
      <c r="A20" s="88">
        <f>A8</f>
        <v>2</v>
      </c>
      <c r="B20" s="42" t="e">
        <f>'C завтраками| Bed and breakfast'!#REF!*0.9</f>
        <v>#REF!</v>
      </c>
    </row>
    <row r="21" spans="1:2" s="53" customFormat="1" x14ac:dyDescent="0.2">
      <c r="A21" s="42" t="s">
        <v>87</v>
      </c>
      <c r="B21" s="42"/>
    </row>
    <row r="22" spans="1:2" s="53" customFormat="1" x14ac:dyDescent="0.2">
      <c r="A22" s="88" t="s">
        <v>88</v>
      </c>
      <c r="B22" s="42" t="e">
        <f>'C завтраками| Bed and breakfast'!#REF!*0.9</f>
        <v>#REF!</v>
      </c>
    </row>
    <row r="23" spans="1:2" s="53" customFormat="1" x14ac:dyDescent="0.2">
      <c r="A23" s="89"/>
      <c r="B23" s="89"/>
    </row>
    <row r="24" spans="1:2" ht="18" customHeight="1" x14ac:dyDescent="0.2">
      <c r="A24" s="111" t="s">
        <v>100</v>
      </c>
      <c r="B24" s="136" t="e">
        <f t="shared" ref="B24" si="0">B4</f>
        <v>#REF!</v>
      </c>
    </row>
    <row r="25" spans="1:2" ht="20.25" customHeight="1" x14ac:dyDescent="0.2">
      <c r="A25" s="90" t="s">
        <v>64</v>
      </c>
      <c r="B25" s="136" t="e">
        <f t="shared" ref="B25" si="1">B5</f>
        <v>#REF!</v>
      </c>
    </row>
    <row r="26" spans="1:2" s="44" customFormat="1" x14ac:dyDescent="0.2">
      <c r="A26" s="42" t="s">
        <v>83</v>
      </c>
      <c r="B26" s="87"/>
    </row>
    <row r="27" spans="1:2" s="50" customFormat="1" x14ac:dyDescent="0.2">
      <c r="A27" s="88">
        <v>1</v>
      </c>
      <c r="B27" s="94" t="e">
        <f t="shared" ref="B27" si="2">ROUNDUP(B7*0.9,)</f>
        <v>#REF!</v>
      </c>
    </row>
    <row r="28" spans="1:2" s="50" customFormat="1" x14ac:dyDescent="0.2">
      <c r="A28" s="88">
        <v>2</v>
      </c>
      <c r="B28" s="94" t="e">
        <f t="shared" ref="B28" si="3">ROUNDUP(B8*0.9,)</f>
        <v>#REF!</v>
      </c>
    </row>
    <row r="29" spans="1:2" s="50" customFormat="1" x14ac:dyDescent="0.2">
      <c r="A29" s="42" t="s">
        <v>234</v>
      </c>
      <c r="B29" s="94"/>
    </row>
    <row r="30" spans="1:2" s="50" customFormat="1" x14ac:dyDescent="0.2">
      <c r="A30" s="180">
        <v>1</v>
      </c>
      <c r="B30" s="94" t="e">
        <f t="shared" ref="B30" si="4">ROUNDUP(B10*0.9,)</f>
        <v>#REF!</v>
      </c>
    </row>
    <row r="31" spans="1:2" s="50" customFormat="1" x14ac:dyDescent="0.2">
      <c r="A31" s="180">
        <v>2</v>
      </c>
      <c r="B31" s="94" t="e">
        <f t="shared" ref="B31" si="5">ROUNDUP(B11*0.9,)</f>
        <v>#REF!</v>
      </c>
    </row>
    <row r="32" spans="1:2" s="50" customFormat="1" x14ac:dyDescent="0.2">
      <c r="A32" s="42" t="s">
        <v>84</v>
      </c>
      <c r="B32" s="94"/>
    </row>
    <row r="33" spans="1:2" s="50" customFormat="1" x14ac:dyDescent="0.2">
      <c r="A33" s="88">
        <f>A27</f>
        <v>1</v>
      </c>
      <c r="B33" s="94" t="e">
        <f t="shared" ref="B33" si="6">ROUNDUP(B13*0.9,)</f>
        <v>#REF!</v>
      </c>
    </row>
    <row r="34" spans="1:2" s="50" customFormat="1" x14ac:dyDescent="0.2">
      <c r="A34" s="88">
        <f>A28</f>
        <v>2</v>
      </c>
      <c r="B34" s="94" t="e">
        <f t="shared" ref="B34" si="7">ROUNDUP(B14*0.9,)</f>
        <v>#REF!</v>
      </c>
    </row>
    <row r="35" spans="1:2" s="50" customFormat="1" x14ac:dyDescent="0.2">
      <c r="A35" s="42" t="s">
        <v>85</v>
      </c>
      <c r="B35" s="94"/>
    </row>
    <row r="36" spans="1:2" s="50" customFormat="1" x14ac:dyDescent="0.2">
      <c r="A36" s="88">
        <f>A27</f>
        <v>1</v>
      </c>
      <c r="B36" s="94" t="e">
        <f t="shared" ref="B36" si="8">ROUNDUP(B16*0.9,)</f>
        <v>#REF!</v>
      </c>
    </row>
    <row r="37" spans="1:2" s="50" customFormat="1" x14ac:dyDescent="0.2">
      <c r="A37" s="88">
        <f>A28</f>
        <v>2</v>
      </c>
      <c r="B37" s="94" t="e">
        <f t="shared" ref="B37" si="9">ROUNDUP(B17*0.9,)</f>
        <v>#REF!</v>
      </c>
    </row>
    <row r="38" spans="1:2" s="50" customFormat="1" x14ac:dyDescent="0.2">
      <c r="A38" s="42" t="s">
        <v>86</v>
      </c>
      <c r="B38" s="94"/>
    </row>
    <row r="39" spans="1:2" s="50" customFormat="1" x14ac:dyDescent="0.2">
      <c r="A39" s="88">
        <f>A27</f>
        <v>1</v>
      </c>
      <c r="B39" s="94" t="e">
        <f t="shared" ref="B39" si="10">ROUNDUP(B19*0.9,)</f>
        <v>#REF!</v>
      </c>
    </row>
    <row r="40" spans="1:2" s="50" customFormat="1" x14ac:dyDescent="0.2">
      <c r="A40" s="88">
        <f>A28</f>
        <v>2</v>
      </c>
      <c r="B40" s="94" t="e">
        <f t="shared" ref="B40" si="11">ROUNDUP(B20*0.9,)</f>
        <v>#REF!</v>
      </c>
    </row>
    <row r="41" spans="1:2" s="50" customFormat="1" x14ac:dyDescent="0.2">
      <c r="A41" s="42" t="s">
        <v>87</v>
      </c>
      <c r="B41" s="94"/>
    </row>
    <row r="42" spans="1:2" s="50" customFormat="1" x14ac:dyDescent="0.2">
      <c r="A42" s="88" t="s">
        <v>88</v>
      </c>
      <c r="B42" s="42" t="e">
        <f t="shared" ref="B42" si="12">ROUNDUP(B22*0.9,)</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187"/>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80" zoomScaleNormal="8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1" t="s">
        <v>82</v>
      </c>
    </row>
    <row r="2" spans="1:2" s="51" customFormat="1" ht="12" customHeight="1" x14ac:dyDescent="0.2">
      <c r="A2" s="211"/>
    </row>
    <row r="3" spans="1:2" s="51" customFormat="1" ht="11.1" customHeight="1" x14ac:dyDescent="0.2">
      <c r="A3" s="170" t="s">
        <v>239</v>
      </c>
    </row>
    <row r="4" spans="1:2" s="52" customFormat="1" ht="32.1" customHeight="1" x14ac:dyDescent="0.2">
      <c r="A4" s="98" t="s">
        <v>64</v>
      </c>
      <c r="B4" s="191" t="e">
        <f>'Каникулы в горах | FIT15'!B4</f>
        <v>#REF!</v>
      </c>
    </row>
    <row r="5" spans="1:2" s="53" customFormat="1" ht="21.95" customHeight="1" x14ac:dyDescent="0.2">
      <c r="A5" s="98"/>
      <c r="B5" s="191" t="e">
        <f>'Каникулы в горах | FIT15'!B5</f>
        <v>#REF!</v>
      </c>
    </row>
    <row r="6" spans="1:2" s="53" customFormat="1" x14ac:dyDescent="0.2">
      <c r="A6" s="42" t="s">
        <v>83</v>
      </c>
      <c r="B6" s="197"/>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8"/>
    </row>
    <row r="24" spans="1:2" ht="18" customHeight="1" x14ac:dyDescent="0.2">
      <c r="A24" s="111" t="s">
        <v>100</v>
      </c>
      <c r="B24" s="191" t="e">
        <f t="shared" ref="B24" si="0">B4</f>
        <v>#REF!</v>
      </c>
    </row>
    <row r="25" spans="1:2" ht="20.25" customHeight="1" x14ac:dyDescent="0.2">
      <c r="A25" s="90" t="s">
        <v>64</v>
      </c>
      <c r="B25" s="191" t="e">
        <f t="shared" ref="B25" si="1">B5</f>
        <v>#REF!</v>
      </c>
    </row>
    <row r="26" spans="1:2" s="44" customFormat="1" x14ac:dyDescent="0.2">
      <c r="A26" s="42" t="s">
        <v>83</v>
      </c>
      <c r="B26" s="197"/>
    </row>
    <row r="27" spans="1:2" s="50" customFormat="1" x14ac:dyDescent="0.2">
      <c r="A27" s="88">
        <v>1</v>
      </c>
      <c r="B27" s="200" t="e">
        <f t="shared" ref="B27" si="2">ROUNDUP(B7*0.87,)</f>
        <v>#REF!</v>
      </c>
    </row>
    <row r="28" spans="1:2" s="50" customFormat="1" x14ac:dyDescent="0.2">
      <c r="A28" s="88">
        <v>2</v>
      </c>
      <c r="B28" s="200" t="e">
        <f t="shared" ref="B28" si="3">ROUNDUP(B8*0.87,)</f>
        <v>#REF!</v>
      </c>
    </row>
    <row r="29" spans="1:2" s="50" customFormat="1" x14ac:dyDescent="0.2">
      <c r="A29" s="42" t="s">
        <v>234</v>
      </c>
      <c r="B29" s="200"/>
    </row>
    <row r="30" spans="1:2" s="50" customFormat="1" x14ac:dyDescent="0.2">
      <c r="A30" s="180">
        <v>1</v>
      </c>
      <c r="B30" s="200" t="e">
        <f t="shared" ref="B30" si="4">ROUNDUP(B10*0.87,)</f>
        <v>#REF!</v>
      </c>
    </row>
    <row r="31" spans="1:2" s="50" customFormat="1" x14ac:dyDescent="0.2">
      <c r="A31" s="180">
        <v>2</v>
      </c>
      <c r="B31" s="200" t="e">
        <f t="shared" ref="B31" si="5">ROUNDUP(B11*0.87,)</f>
        <v>#REF!</v>
      </c>
    </row>
    <row r="32" spans="1:2" s="50" customFormat="1" x14ac:dyDescent="0.2">
      <c r="A32" s="42" t="s">
        <v>84</v>
      </c>
      <c r="B32" s="200"/>
    </row>
    <row r="33" spans="1:2" s="50" customFormat="1" x14ac:dyDescent="0.2">
      <c r="A33" s="88">
        <f>A27</f>
        <v>1</v>
      </c>
      <c r="B33" s="200" t="e">
        <f t="shared" ref="B33" si="6">ROUNDUP(B13*0.87,)</f>
        <v>#REF!</v>
      </c>
    </row>
    <row r="34" spans="1:2" s="50" customFormat="1" x14ac:dyDescent="0.2">
      <c r="A34" s="88">
        <f>A28</f>
        <v>2</v>
      </c>
      <c r="B34" s="200" t="e">
        <f t="shared" ref="B34" si="7">ROUNDUP(B14*0.87,)</f>
        <v>#REF!</v>
      </c>
    </row>
    <row r="35" spans="1:2" s="50" customFormat="1" x14ac:dyDescent="0.2">
      <c r="A35" s="42" t="s">
        <v>85</v>
      </c>
      <c r="B35" s="200"/>
    </row>
    <row r="36" spans="1:2" s="50" customFormat="1" x14ac:dyDescent="0.2">
      <c r="A36" s="88">
        <f>A27</f>
        <v>1</v>
      </c>
      <c r="B36" s="200" t="e">
        <f t="shared" ref="B36" si="8">ROUNDUP(B16*0.87,)</f>
        <v>#REF!</v>
      </c>
    </row>
    <row r="37" spans="1:2" s="50" customFormat="1" x14ac:dyDescent="0.2">
      <c r="A37" s="88">
        <f>A28</f>
        <v>2</v>
      </c>
      <c r="B37" s="200" t="e">
        <f t="shared" ref="B37" si="9">ROUNDUP(B17*0.87,)</f>
        <v>#REF!</v>
      </c>
    </row>
    <row r="38" spans="1:2" s="50" customFormat="1" x14ac:dyDescent="0.2">
      <c r="A38" s="42" t="s">
        <v>86</v>
      </c>
      <c r="B38" s="200"/>
    </row>
    <row r="39" spans="1:2" s="50" customFormat="1" x14ac:dyDescent="0.2">
      <c r="A39" s="88">
        <f>A27</f>
        <v>1</v>
      </c>
      <c r="B39" s="200" t="e">
        <f t="shared" ref="B39" si="10">ROUNDUP(B19*0.87,)</f>
        <v>#REF!</v>
      </c>
    </row>
    <row r="40" spans="1:2" s="50" customFormat="1" x14ac:dyDescent="0.2">
      <c r="A40" s="88">
        <f>A28</f>
        <v>2</v>
      </c>
      <c r="B40" s="200" t="e">
        <f t="shared" ref="B40" si="11">ROUNDUP(B20*0.87,)</f>
        <v>#REF!</v>
      </c>
    </row>
    <row r="41" spans="1:2" s="50" customFormat="1" x14ac:dyDescent="0.2">
      <c r="A41" s="42" t="s">
        <v>87</v>
      </c>
      <c r="B41" s="200"/>
    </row>
    <row r="42" spans="1:2" s="50" customFormat="1" x14ac:dyDescent="0.2">
      <c r="A42" s="88" t="s">
        <v>88</v>
      </c>
      <c r="B42" s="200" t="e">
        <f t="shared" ref="B42" si="12">ROUNDUP(B22*0.87,)</f>
        <v>#REF!</v>
      </c>
    </row>
    <row r="43" spans="1:2" s="50" customFormat="1" ht="135"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2" width="9" style="195"/>
    <col min="3" max="16384" width="9" style="48"/>
  </cols>
  <sheetData>
    <row r="1" spans="1:2" s="51" customFormat="1" ht="12" customHeight="1" x14ac:dyDescent="0.2">
      <c r="A1" s="211" t="s">
        <v>82</v>
      </c>
      <c r="B1" s="192"/>
    </row>
    <row r="2" spans="1:2" s="51" customFormat="1" ht="12" customHeight="1" x14ac:dyDescent="0.2">
      <c r="A2" s="211"/>
      <c r="B2" s="192"/>
    </row>
    <row r="3" spans="1:2" s="51" customFormat="1" ht="11.1" customHeight="1" x14ac:dyDescent="0.2">
      <c r="A3" s="170" t="s">
        <v>239</v>
      </c>
      <c r="B3" s="192"/>
    </row>
    <row r="4" spans="1:2" s="52" customFormat="1" ht="32.1" customHeight="1" x14ac:dyDescent="0.2">
      <c r="A4" s="98" t="s">
        <v>64</v>
      </c>
      <c r="B4" s="191" t="e">
        <f>'Каникулы в горах | FIT15'!B4</f>
        <v>#REF!</v>
      </c>
    </row>
    <row r="5" spans="1:2" s="53" customFormat="1" ht="21.95" customHeight="1" x14ac:dyDescent="0.2">
      <c r="A5" s="98"/>
      <c r="B5" s="191" t="e">
        <f>'Каникулы в горах | FIT15'!B5</f>
        <v>#REF!</v>
      </c>
    </row>
    <row r="6" spans="1:2" s="53" customFormat="1" x14ac:dyDescent="0.2">
      <c r="A6" s="42" t="s">
        <v>83</v>
      </c>
      <c r="B6" s="197"/>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ht="22.15" customHeight="1" x14ac:dyDescent="0.2">
      <c r="A23" s="89"/>
      <c r="B23" s="193"/>
    </row>
    <row r="24" spans="1:2" s="50" customFormat="1" ht="120" x14ac:dyDescent="0.2">
      <c r="A24" s="156" t="s">
        <v>242</v>
      </c>
      <c r="B24" s="194"/>
    </row>
    <row r="25" spans="1:2" s="50" customFormat="1" ht="12.75" thickBot="1" x14ac:dyDescent="0.25">
      <c r="A25" s="169" t="s">
        <v>71</v>
      </c>
      <c r="B25" s="194"/>
    </row>
    <row r="26" spans="1:2" s="50" customFormat="1" ht="12.75" thickBot="1" x14ac:dyDescent="0.25">
      <c r="A26" s="184" t="s">
        <v>259</v>
      </c>
      <c r="B26" s="194"/>
    </row>
    <row r="27" spans="1:2" x14ac:dyDescent="0.2">
      <c r="A27" s="185" t="s">
        <v>260</v>
      </c>
    </row>
    <row r="28" spans="1:2" ht="9" customHeight="1" x14ac:dyDescent="0.2">
      <c r="A28" s="62"/>
    </row>
    <row r="29" spans="1:2" ht="10.7" customHeight="1" x14ac:dyDescent="0.2">
      <c r="A29" s="169" t="s">
        <v>66</v>
      </c>
    </row>
    <row r="30" spans="1:2" ht="13.35" customHeight="1" x14ac:dyDescent="0.2">
      <c r="A30" s="63" t="s">
        <v>78</v>
      </c>
    </row>
    <row r="31" spans="1:2" ht="13.35" customHeight="1" x14ac:dyDescent="0.2">
      <c r="A31" s="43" t="s">
        <v>67</v>
      </c>
    </row>
    <row r="32" spans="1:2" ht="12.6" customHeight="1" x14ac:dyDescent="0.2">
      <c r="A32" s="43" t="s">
        <v>89</v>
      </c>
    </row>
    <row r="33" spans="1:1" ht="13.35" customHeight="1" x14ac:dyDescent="0.2">
      <c r="A33" s="43" t="s">
        <v>68</v>
      </c>
    </row>
    <row r="34" spans="1:1" ht="11.45" customHeight="1" x14ac:dyDescent="0.2">
      <c r="A34" s="46" t="s">
        <v>69</v>
      </c>
    </row>
    <row r="35" spans="1:1" x14ac:dyDescent="0.2">
      <c r="A35" s="159" t="s">
        <v>162</v>
      </c>
    </row>
    <row r="36" spans="1:1" ht="24" x14ac:dyDescent="0.2">
      <c r="A36" s="54" t="s">
        <v>261</v>
      </c>
    </row>
    <row r="37" spans="1:1" x14ac:dyDescent="0.2">
      <c r="A37" s="59"/>
    </row>
    <row r="38" spans="1:1" ht="25.5" x14ac:dyDescent="0.2">
      <c r="A38" s="141" t="s">
        <v>240</v>
      </c>
    </row>
    <row r="39" spans="1:1" ht="38.25" x14ac:dyDescent="0.2">
      <c r="A39" s="186" t="s">
        <v>269</v>
      </c>
    </row>
    <row r="40" spans="1:1" ht="25.5" x14ac:dyDescent="0.2">
      <c r="A40" s="186" t="s">
        <v>256</v>
      </c>
    </row>
    <row r="41" spans="1:1" ht="25.5" x14ac:dyDescent="0.2">
      <c r="A41" s="186" t="s">
        <v>257</v>
      </c>
    </row>
    <row r="42" spans="1:1" ht="38.25" x14ac:dyDescent="0.2">
      <c r="A42" s="186" t="s">
        <v>237</v>
      </c>
    </row>
    <row r="43" spans="1:1" ht="38.25" x14ac:dyDescent="0.2">
      <c r="A43" s="186" t="s">
        <v>258</v>
      </c>
    </row>
    <row r="44" spans="1:1" ht="12.75" x14ac:dyDescent="0.2">
      <c r="A44" s="186" t="s">
        <v>238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76</v>
      </c>
    </row>
    <row r="53" spans="1:1" ht="24" x14ac:dyDescent="0.2">
      <c r="A53" s="70" t="s">
        <v>77</v>
      </c>
    </row>
    <row r="54" spans="1:1" x14ac:dyDescent="0.2">
      <c r="A54"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3"/>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1" t="s">
        <v>82</v>
      </c>
    </row>
    <row r="2" spans="1:2" s="51" customFormat="1" ht="12" customHeight="1" x14ac:dyDescent="0.2">
      <c r="A2" s="211"/>
    </row>
    <row r="3" spans="1:2" s="51" customFormat="1" ht="12" customHeight="1" x14ac:dyDescent="0.2">
      <c r="A3" s="170" t="s">
        <v>239</v>
      </c>
    </row>
    <row r="4" spans="1:2" ht="18" customHeight="1" x14ac:dyDescent="0.2">
      <c r="A4" s="111" t="s">
        <v>100</v>
      </c>
      <c r="B4" s="136" t="e">
        <f>'Каникулы в горах | FIT18'!B24</f>
        <v>#REF!</v>
      </c>
    </row>
    <row r="5" spans="1:2" ht="20.25" customHeight="1" x14ac:dyDescent="0.2">
      <c r="A5" s="90" t="s">
        <v>64</v>
      </c>
      <c r="B5" s="136" t="e">
        <f>'Каникулы в горах | FIT18'!B25</f>
        <v>#REF!</v>
      </c>
    </row>
    <row r="6" spans="1:2" s="44" customFormat="1" x14ac:dyDescent="0.2">
      <c r="A6" s="42" t="s">
        <v>83</v>
      </c>
      <c r="B6" s="87"/>
    </row>
    <row r="7" spans="1:2" s="50" customFormat="1" x14ac:dyDescent="0.2">
      <c r="A7" s="88">
        <v>1</v>
      </c>
      <c r="B7" s="94" t="e">
        <f>'Каникулы в горах | FIT18'!B27+25</f>
        <v>#REF!</v>
      </c>
    </row>
    <row r="8" spans="1:2" s="50" customFormat="1" x14ac:dyDescent="0.2">
      <c r="A8" s="88">
        <v>2</v>
      </c>
      <c r="B8" s="94" t="e">
        <f>'Каникулы в горах | FIT18'!B28+25</f>
        <v>#REF!</v>
      </c>
    </row>
    <row r="9" spans="1:2" s="50" customFormat="1" x14ac:dyDescent="0.2">
      <c r="A9" s="42" t="s">
        <v>234</v>
      </c>
      <c r="B9" s="94"/>
    </row>
    <row r="10" spans="1:2" s="50" customFormat="1" x14ac:dyDescent="0.2">
      <c r="A10" s="180">
        <v>1</v>
      </c>
      <c r="B10" s="94" t="e">
        <f>'Каникулы в горах | FIT18'!B30+25</f>
        <v>#REF!</v>
      </c>
    </row>
    <row r="11" spans="1:2" s="50" customFormat="1" x14ac:dyDescent="0.2">
      <c r="A11" s="180">
        <v>2</v>
      </c>
      <c r="B11" s="94" t="e">
        <f>'Каникулы в горах | FIT18'!B31+25</f>
        <v>#REF!</v>
      </c>
    </row>
    <row r="12" spans="1:2" s="50" customFormat="1" x14ac:dyDescent="0.2">
      <c r="A12" s="42" t="s">
        <v>84</v>
      </c>
      <c r="B12" s="94"/>
    </row>
    <row r="13" spans="1:2" s="50" customFormat="1" x14ac:dyDescent="0.2">
      <c r="A13" s="88">
        <f>A7</f>
        <v>1</v>
      </c>
      <c r="B13" s="94" t="e">
        <f>'Каникулы в горах | FIT18'!B33+25</f>
        <v>#REF!</v>
      </c>
    </row>
    <row r="14" spans="1:2" s="50" customFormat="1" x14ac:dyDescent="0.2">
      <c r="A14" s="88">
        <f>A8</f>
        <v>2</v>
      </c>
      <c r="B14" s="94" t="e">
        <f>'Каникулы в горах | FIT18'!B34+25</f>
        <v>#REF!</v>
      </c>
    </row>
    <row r="15" spans="1:2" s="50" customFormat="1" x14ac:dyDescent="0.2">
      <c r="A15" s="42" t="s">
        <v>85</v>
      </c>
      <c r="B15" s="94"/>
    </row>
    <row r="16" spans="1:2" s="50" customFormat="1" x14ac:dyDescent="0.2">
      <c r="A16" s="88">
        <f>A7</f>
        <v>1</v>
      </c>
      <c r="B16" s="94" t="e">
        <f>'Каникулы в горах | FIT18'!B36+25</f>
        <v>#REF!</v>
      </c>
    </row>
    <row r="17" spans="1:2" s="50" customFormat="1" x14ac:dyDescent="0.2">
      <c r="A17" s="88">
        <f>A8</f>
        <v>2</v>
      </c>
      <c r="B17" s="94" t="e">
        <f>'Каникулы в горах | FIT18'!B37+25</f>
        <v>#REF!</v>
      </c>
    </row>
    <row r="18" spans="1:2" s="50" customFormat="1" x14ac:dyDescent="0.2">
      <c r="A18" s="42" t="s">
        <v>86</v>
      </c>
      <c r="B18" s="94"/>
    </row>
    <row r="19" spans="1:2" s="50" customFormat="1" x14ac:dyDescent="0.2">
      <c r="A19" s="88">
        <f>A7</f>
        <v>1</v>
      </c>
      <c r="B19" s="94" t="e">
        <f>'Каникулы в горах | FIT18'!B39+25</f>
        <v>#REF!</v>
      </c>
    </row>
    <row r="20" spans="1:2" s="50" customFormat="1" x14ac:dyDescent="0.2">
      <c r="A20" s="88">
        <f>A8</f>
        <v>2</v>
      </c>
      <c r="B20" s="94" t="e">
        <f>'Каникулы в горах | FIT18'!B40+25</f>
        <v>#REF!</v>
      </c>
    </row>
    <row r="21" spans="1:2" s="50" customFormat="1" x14ac:dyDescent="0.2">
      <c r="A21" s="42" t="s">
        <v>87</v>
      </c>
      <c r="B21" s="94"/>
    </row>
    <row r="22" spans="1:2" s="50" customFormat="1" x14ac:dyDescent="0.2">
      <c r="A22" s="88" t="s">
        <v>88</v>
      </c>
      <c r="B22" s="94" t="e">
        <f>'Каникулы в горах | FIT18'!B42+25</f>
        <v>#REF!</v>
      </c>
    </row>
    <row r="23" spans="1:2" s="50" customFormat="1" ht="120" x14ac:dyDescent="0.2">
      <c r="A23" s="156" t="s">
        <v>242</v>
      </c>
    </row>
    <row r="24" spans="1:2" s="50" customFormat="1" ht="12.75" thickBot="1" x14ac:dyDescent="0.25">
      <c r="A24" s="169" t="s">
        <v>71</v>
      </c>
    </row>
    <row r="25" spans="1:2" s="50" customFormat="1" ht="12.75" thickBot="1" x14ac:dyDescent="0.25">
      <c r="A25" s="184" t="s">
        <v>259</v>
      </c>
    </row>
    <row r="26" spans="1:2" x14ac:dyDescent="0.2">
      <c r="A26" s="185" t="s">
        <v>260</v>
      </c>
    </row>
    <row r="27" spans="1:2" ht="9" customHeight="1" x14ac:dyDescent="0.2">
      <c r="A27" s="62"/>
    </row>
    <row r="28" spans="1:2" ht="10.7" customHeight="1" x14ac:dyDescent="0.2">
      <c r="A28" s="169" t="s">
        <v>66</v>
      </c>
    </row>
    <row r="29" spans="1:2" ht="13.35" customHeight="1" x14ac:dyDescent="0.2">
      <c r="A29" s="63" t="s">
        <v>78</v>
      </c>
    </row>
    <row r="30" spans="1:2" ht="13.35" customHeight="1" x14ac:dyDescent="0.2">
      <c r="A30" s="43" t="s">
        <v>67</v>
      </c>
    </row>
    <row r="31" spans="1:2" ht="12.6" customHeight="1" x14ac:dyDescent="0.2">
      <c r="A31" s="43" t="s">
        <v>89</v>
      </c>
    </row>
    <row r="32" spans="1:2" ht="13.35" customHeight="1" x14ac:dyDescent="0.2">
      <c r="A32" s="43" t="s">
        <v>68</v>
      </c>
    </row>
    <row r="33" spans="1:1" ht="11.45" customHeight="1" x14ac:dyDescent="0.2">
      <c r="A33" s="46" t="s">
        <v>69</v>
      </c>
    </row>
    <row r="34" spans="1:1" x14ac:dyDescent="0.2">
      <c r="A34" s="159" t="s">
        <v>162</v>
      </c>
    </row>
    <row r="35" spans="1:1" ht="24" x14ac:dyDescent="0.2">
      <c r="A35" s="54" t="s">
        <v>261</v>
      </c>
    </row>
    <row r="36" spans="1:1" x14ac:dyDescent="0.2">
      <c r="A36" s="59"/>
    </row>
    <row r="37" spans="1:1" ht="25.5" x14ac:dyDescent="0.2">
      <c r="A37" s="141" t="s">
        <v>240</v>
      </c>
    </row>
    <row r="38" spans="1:1" ht="38.25" x14ac:dyDescent="0.2">
      <c r="A38" s="186" t="s">
        <v>269</v>
      </c>
    </row>
    <row r="39" spans="1:1" ht="25.5" x14ac:dyDescent="0.2">
      <c r="A39" s="186" t="s">
        <v>256</v>
      </c>
    </row>
    <row r="40" spans="1:1" ht="25.5" x14ac:dyDescent="0.2">
      <c r="A40" s="186" t="s">
        <v>257</v>
      </c>
    </row>
    <row r="41" spans="1:1" ht="38.25" x14ac:dyDescent="0.2">
      <c r="A41" s="186" t="s">
        <v>237</v>
      </c>
    </row>
    <row r="42" spans="1:1" ht="38.25" x14ac:dyDescent="0.2">
      <c r="A42" s="186" t="s">
        <v>258</v>
      </c>
    </row>
    <row r="43" spans="1:1" ht="12.75" x14ac:dyDescent="0.2">
      <c r="A43" s="186" t="s">
        <v>238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3"/>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1" t="s">
        <v>82</v>
      </c>
    </row>
    <row r="2" spans="1:2" s="51" customFormat="1" ht="12" customHeight="1" x14ac:dyDescent="0.2">
      <c r="A2" s="211"/>
    </row>
    <row r="3" spans="1:2" s="51" customFormat="1" ht="11.1" customHeight="1" x14ac:dyDescent="0.2">
      <c r="A3" s="170" t="s">
        <v>239</v>
      </c>
    </row>
    <row r="4" spans="1:2" s="52" customFormat="1" ht="32.1" customHeight="1" x14ac:dyDescent="0.2">
      <c r="A4" s="98" t="s">
        <v>64</v>
      </c>
      <c r="B4" s="191" t="e">
        <f>'Каникулы в горах | FIT15'!B4</f>
        <v>#REF!</v>
      </c>
    </row>
    <row r="5" spans="1:2" s="53" customFormat="1" ht="21.95" customHeight="1" x14ac:dyDescent="0.2">
      <c r="A5" s="98"/>
      <c r="B5" s="191" t="e">
        <f>'Каникулы в горах | FIT15'!B5</f>
        <v>#REF!</v>
      </c>
    </row>
    <row r="6" spans="1:2" s="53" customFormat="1" x14ac:dyDescent="0.2">
      <c r="A6" s="42" t="s">
        <v>83</v>
      </c>
      <c r="B6" s="197"/>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8"/>
    </row>
    <row r="24" spans="1:2" ht="18" customHeight="1" x14ac:dyDescent="0.2">
      <c r="A24" s="111" t="s">
        <v>100</v>
      </c>
      <c r="B24" s="191" t="e">
        <f t="shared" ref="B24" si="0">B4</f>
        <v>#REF!</v>
      </c>
    </row>
    <row r="25" spans="1:2" ht="20.25" customHeight="1" x14ac:dyDescent="0.2">
      <c r="A25" s="90" t="s">
        <v>64</v>
      </c>
      <c r="B25" s="191" t="e">
        <f t="shared" ref="B25" si="1">B5</f>
        <v>#REF!</v>
      </c>
    </row>
    <row r="26" spans="1:2" s="44" customFormat="1" x14ac:dyDescent="0.2">
      <c r="A26" s="42" t="s">
        <v>83</v>
      </c>
      <c r="B26" s="197"/>
    </row>
    <row r="27" spans="1:2" s="50" customFormat="1" x14ac:dyDescent="0.2">
      <c r="A27" s="88">
        <v>1</v>
      </c>
      <c r="B27" s="200" t="e">
        <f t="shared" ref="B27" si="2">ROUNDUP(B7*0.85,)+35</f>
        <v>#REF!</v>
      </c>
    </row>
    <row r="28" spans="1:2" s="50" customFormat="1" x14ac:dyDescent="0.2">
      <c r="A28" s="88">
        <v>2</v>
      </c>
      <c r="B28" s="200" t="e">
        <f t="shared" ref="B28" si="3">ROUNDUP(B8*0.85,)+35</f>
        <v>#REF!</v>
      </c>
    </row>
    <row r="29" spans="1:2" s="50" customFormat="1" x14ac:dyDescent="0.2">
      <c r="A29" s="42" t="s">
        <v>234</v>
      </c>
      <c r="B29" s="200"/>
    </row>
    <row r="30" spans="1:2" s="50" customFormat="1" x14ac:dyDescent="0.2">
      <c r="A30" s="180">
        <v>1</v>
      </c>
      <c r="B30" s="200" t="e">
        <f t="shared" ref="B30" si="4">ROUNDUP(B10*0.85,)+35</f>
        <v>#REF!</v>
      </c>
    </row>
    <row r="31" spans="1:2" s="50" customFormat="1" x14ac:dyDescent="0.2">
      <c r="A31" s="180">
        <v>2</v>
      </c>
      <c r="B31" s="200" t="e">
        <f t="shared" ref="B31" si="5">ROUNDUP(B11*0.85,)+35</f>
        <v>#REF!</v>
      </c>
    </row>
    <row r="32" spans="1:2" s="50" customFormat="1" x14ac:dyDescent="0.2">
      <c r="A32" s="42" t="s">
        <v>84</v>
      </c>
      <c r="B32" s="200"/>
    </row>
    <row r="33" spans="1:2" s="50" customFormat="1" x14ac:dyDescent="0.2">
      <c r="A33" s="88">
        <f>A27</f>
        <v>1</v>
      </c>
      <c r="B33" s="200" t="e">
        <f t="shared" ref="B33" si="6">ROUNDUP(B13*0.85,)+35</f>
        <v>#REF!</v>
      </c>
    </row>
    <row r="34" spans="1:2" s="50" customFormat="1" x14ac:dyDescent="0.2">
      <c r="A34" s="88">
        <f>A28</f>
        <v>2</v>
      </c>
      <c r="B34" s="200" t="e">
        <f t="shared" ref="B34" si="7">ROUNDUP(B14*0.85,)+35</f>
        <v>#REF!</v>
      </c>
    </row>
    <row r="35" spans="1:2" s="50" customFormat="1" x14ac:dyDescent="0.2">
      <c r="A35" s="42" t="s">
        <v>85</v>
      </c>
      <c r="B35" s="200"/>
    </row>
    <row r="36" spans="1:2" s="50" customFormat="1" x14ac:dyDescent="0.2">
      <c r="A36" s="88">
        <f>A27</f>
        <v>1</v>
      </c>
      <c r="B36" s="200" t="e">
        <f t="shared" ref="B36" si="8">ROUNDUP(B16*0.85,)+35</f>
        <v>#REF!</v>
      </c>
    </row>
    <row r="37" spans="1:2" s="50" customFormat="1" x14ac:dyDescent="0.2">
      <c r="A37" s="88">
        <f>A28</f>
        <v>2</v>
      </c>
      <c r="B37" s="200" t="e">
        <f t="shared" ref="B37" si="9">ROUNDUP(B17*0.85,)+35</f>
        <v>#REF!</v>
      </c>
    </row>
    <row r="38" spans="1:2" s="50" customFormat="1" x14ac:dyDescent="0.2">
      <c r="A38" s="42" t="s">
        <v>86</v>
      </c>
      <c r="B38" s="200"/>
    </row>
    <row r="39" spans="1:2" s="50" customFormat="1" x14ac:dyDescent="0.2">
      <c r="A39" s="88">
        <f>A27</f>
        <v>1</v>
      </c>
      <c r="B39" s="200" t="e">
        <f t="shared" ref="B39" si="10">ROUNDUP(B19*0.85,)+35</f>
        <v>#REF!</v>
      </c>
    </row>
    <row r="40" spans="1:2" s="50" customFormat="1" x14ac:dyDescent="0.2">
      <c r="A40" s="88">
        <f>A28</f>
        <v>2</v>
      </c>
      <c r="B40" s="200" t="e">
        <f t="shared" ref="B40" si="11">ROUNDUP(B20*0.85,)+35</f>
        <v>#REF!</v>
      </c>
    </row>
    <row r="41" spans="1:2" s="50" customFormat="1" x14ac:dyDescent="0.2">
      <c r="A41" s="42" t="s">
        <v>87</v>
      </c>
      <c r="B41" s="200"/>
    </row>
    <row r="42" spans="1:2" s="50" customFormat="1" x14ac:dyDescent="0.2">
      <c r="A42" s="88" t="s">
        <v>88</v>
      </c>
      <c r="B42" s="200" t="e">
        <f t="shared" ref="B42" si="12">ROUNDUP(B22*0.85,)+35</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1" t="s">
        <v>82</v>
      </c>
    </row>
    <row r="2" spans="1:5" s="51" customFormat="1" ht="12" customHeight="1" x14ac:dyDescent="0.2">
      <c r="A2" s="211"/>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ROUNDUP(B10*0.87,)</f>
        <v>#REF!</v>
      </c>
      <c r="C30" s="94" t="e">
        <f t="shared" si="4"/>
        <v>#REF!</v>
      </c>
      <c r="D30" s="94" t="e">
        <f t="shared" si="4"/>
        <v>#REF!</v>
      </c>
      <c r="E30" s="94" t="e">
        <f t="shared" si="4"/>
        <v>#REF!</v>
      </c>
    </row>
    <row r="31" spans="1:5" s="50" customFormat="1" x14ac:dyDescent="0.2">
      <c r="A31" s="180">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6" t="s">
        <v>264</v>
      </c>
      <c r="B43" s="4"/>
      <c r="C43" s="4"/>
      <c r="D43" s="4"/>
      <c r="E43" s="4"/>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1" t="s">
        <v>82</v>
      </c>
    </row>
    <row r="2" spans="1:5" s="51" customFormat="1" ht="12" customHeight="1" x14ac:dyDescent="0.2">
      <c r="A2" s="211"/>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6" t="s">
        <v>264</v>
      </c>
    </row>
    <row r="25" spans="1:5" s="50" customFormat="1" x14ac:dyDescent="0.2">
      <c r="A25" s="144" t="s">
        <v>71</v>
      </c>
    </row>
    <row r="26" spans="1:5" s="50" customFormat="1" x14ac:dyDescent="0.2">
      <c r="A26" s="57" t="s">
        <v>249</v>
      </c>
    </row>
    <row r="27" spans="1:5" ht="12.75" thickBot="1" x14ac:dyDescent="0.25">
      <c r="A27" s="57" t="s">
        <v>244</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243</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59" t="s">
        <v>162</v>
      </c>
    </row>
    <row r="37" spans="1:1" ht="31.5" x14ac:dyDescent="0.2">
      <c r="A37" s="145" t="s">
        <v>250</v>
      </c>
    </row>
    <row r="38" spans="1:1" ht="42" x14ac:dyDescent="0.2">
      <c r="A38" s="188" t="s">
        <v>246</v>
      </c>
    </row>
    <row r="39" spans="1:1" ht="21" x14ac:dyDescent="0.2">
      <c r="A39" s="188" t="s">
        <v>247</v>
      </c>
    </row>
    <row r="40" spans="1:1" ht="21" x14ac:dyDescent="0.2">
      <c r="A40" s="188" t="s">
        <v>251</v>
      </c>
    </row>
    <row r="41" spans="1:1" ht="31.5" x14ac:dyDescent="0.2">
      <c r="A41" s="188" t="s">
        <v>262</v>
      </c>
    </row>
    <row r="42" spans="1:1" ht="31.5" x14ac:dyDescent="0.2">
      <c r="A42" s="188" t="s">
        <v>263</v>
      </c>
    </row>
    <row r="43" spans="1:1" ht="31.5" x14ac:dyDescent="0.2">
      <c r="A43" s="113" t="s">
        <v>99</v>
      </c>
    </row>
    <row r="44" spans="1:1" ht="63" x14ac:dyDescent="0.2">
      <c r="A44" s="149" t="s">
        <v>248</v>
      </c>
    </row>
    <row r="45" spans="1:1" ht="21" x14ac:dyDescent="0.2">
      <c r="A45" s="140" t="s">
        <v>95</v>
      </c>
    </row>
    <row r="46" spans="1:1" ht="42.75" x14ac:dyDescent="0.2">
      <c r="A46" s="108" t="s">
        <v>245</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1" t="s">
        <v>82</v>
      </c>
    </row>
    <row r="2" spans="1:5" s="51" customFormat="1" ht="12" customHeight="1" x14ac:dyDescent="0.2">
      <c r="A2" s="211"/>
    </row>
    <row r="3" spans="1:5" s="51" customFormat="1" ht="11.1" customHeight="1" x14ac:dyDescent="0.2">
      <c r="A3" s="147" t="s">
        <v>241</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0">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0">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6" t="s">
        <v>264</v>
      </c>
    </row>
    <row r="24" spans="1:5" s="50" customFormat="1" x14ac:dyDescent="0.2">
      <c r="A24" s="144" t="s">
        <v>71</v>
      </c>
    </row>
    <row r="25" spans="1:5" s="50" customFormat="1" x14ac:dyDescent="0.2">
      <c r="A25" s="57" t="s">
        <v>249</v>
      </c>
    </row>
    <row r="26" spans="1:5" ht="12.75" thickBot="1" x14ac:dyDescent="0.25">
      <c r="A26" s="57" t="s">
        <v>244</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243</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251</v>
      </c>
    </row>
    <row r="40" spans="1:1" ht="31.5" x14ac:dyDescent="0.2">
      <c r="A40" s="188" t="s">
        <v>262</v>
      </c>
    </row>
    <row r="41" spans="1:1" ht="31.5" x14ac:dyDescent="0.2">
      <c r="A41" s="188" t="s">
        <v>263</v>
      </c>
    </row>
    <row r="42" spans="1:1" ht="31.5" x14ac:dyDescent="0.2">
      <c r="A42" s="113" t="s">
        <v>99</v>
      </c>
    </row>
    <row r="43" spans="1:1" ht="63" x14ac:dyDescent="0.2">
      <c r="A43" s="149" t="s">
        <v>248</v>
      </c>
    </row>
    <row r="44" spans="1:1" ht="21" x14ac:dyDescent="0.2">
      <c r="A44" s="140" t="s">
        <v>95</v>
      </c>
    </row>
    <row r="45" spans="1:1" ht="42.75" x14ac:dyDescent="0.2">
      <c r="A45" s="108" t="s">
        <v>245</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1" t="s">
        <v>82</v>
      </c>
    </row>
    <row r="2" spans="1:5" s="51" customFormat="1" ht="12" customHeight="1" x14ac:dyDescent="0.2">
      <c r="A2" s="211"/>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ROUNDUP(B10*0.85,)+35</f>
        <v>#REF!</v>
      </c>
      <c r="C30" s="94" t="e">
        <f t="shared" si="4"/>
        <v>#REF!</v>
      </c>
      <c r="D30" s="94" t="e">
        <f t="shared" si="4"/>
        <v>#REF!</v>
      </c>
      <c r="E30" s="94" t="e">
        <f t="shared" si="4"/>
        <v>#REF!</v>
      </c>
    </row>
    <row r="31" spans="1:5" s="50" customFormat="1" x14ac:dyDescent="0.2">
      <c r="A31" s="180">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6" t="s">
        <v>264</v>
      </c>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91" zoomScaleNormal="91" workbookViewId="0">
      <selection activeCell="M5" sqref="M5:N45"/>
    </sheetView>
  </sheetViews>
  <sheetFormatPr defaultColWidth="9" defaultRowHeight="12" x14ac:dyDescent="0.2"/>
  <cols>
    <col min="1" max="1" width="74.42578125" style="48" customWidth="1"/>
    <col min="2" max="8" width="9" style="48" hidden="1" customWidth="1"/>
    <col min="9" max="12" width="0" style="48" hidden="1" customWidth="1"/>
    <col min="13" max="16384" width="9" style="48"/>
  </cols>
  <sheetData>
    <row r="1" spans="1:14" s="51" customFormat="1" ht="12" customHeight="1" x14ac:dyDescent="0.2">
      <c r="A1" s="213" t="s">
        <v>82</v>
      </c>
    </row>
    <row r="2" spans="1:14" s="51" customFormat="1" x14ac:dyDescent="0.2">
      <c r="A2" s="213"/>
    </row>
    <row r="3" spans="1:14" s="51" customFormat="1" x14ac:dyDescent="0.2">
      <c r="A3" s="160" t="s">
        <v>114</v>
      </c>
    </row>
    <row r="4" spans="1:14" s="51" customFormat="1" x14ac:dyDescent="0.2">
      <c r="A4" s="128" t="s">
        <v>65</v>
      </c>
    </row>
    <row r="5" spans="1:14" s="52" customFormat="1" ht="32.1" customHeight="1" x14ac:dyDescent="0.2">
      <c r="A5" s="98" t="s">
        <v>64</v>
      </c>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c r="H5" s="191" t="e">
        <f>'C завтраками| Bed and breakfast'!#REF!</f>
        <v>#REF!</v>
      </c>
      <c r="I5" s="191" t="e">
        <f>'C завтраками| Bed and breakfast'!#REF!</f>
        <v>#REF!</v>
      </c>
      <c r="J5" s="191" t="e">
        <f>'C завтраками| Bed and breakfast'!#REF!</f>
        <v>#REF!</v>
      </c>
      <c r="K5" s="191" t="e">
        <f>'C завтраками| Bed and breakfast'!#REF!</f>
        <v>#REF!</v>
      </c>
      <c r="L5" s="191" t="e">
        <f>'C завтраками| Bed and breakfast'!#REF!</f>
        <v>#REF!</v>
      </c>
      <c r="M5" s="191" t="e">
        <f>'C завтраками| Bed and breakfast'!#REF!</f>
        <v>#REF!</v>
      </c>
      <c r="N5" s="191" t="e">
        <f>'C завтраками| Bed and breakfast'!#REF!</f>
        <v>#REF!</v>
      </c>
    </row>
    <row r="6" spans="1:14" s="53" customFormat="1" ht="21.95" customHeight="1" x14ac:dyDescent="0.2">
      <c r="A6" s="98"/>
      <c r="B6" s="191" t="e">
        <f>'C завтраками| Bed and breakfast'!#REF!</f>
        <v>#REF!</v>
      </c>
      <c r="C6" s="191" t="e">
        <f>'C завтраками| Bed and breakfast'!#REF!</f>
        <v>#REF!</v>
      </c>
      <c r="D6" s="191" t="e">
        <f>'C завтраками| Bed and breakfast'!#REF!</f>
        <v>#REF!</v>
      </c>
      <c r="E6" s="191" t="e">
        <f>'C завтраками| Bed and breakfast'!#REF!</f>
        <v>#REF!</v>
      </c>
      <c r="F6" s="191" t="e">
        <f>'C завтраками| Bed and breakfast'!#REF!</f>
        <v>#REF!</v>
      </c>
      <c r="G6" s="191" t="e">
        <f>'C завтраками| Bed and breakfast'!#REF!</f>
        <v>#REF!</v>
      </c>
      <c r="H6" s="191" t="e">
        <f>'C завтраками| Bed and breakfast'!#REF!</f>
        <v>#REF!</v>
      </c>
      <c r="I6" s="191" t="e">
        <f>'C завтраками| Bed and breakfast'!#REF!</f>
        <v>#REF!</v>
      </c>
      <c r="J6" s="191" t="e">
        <f>'C завтраками| Bed and breakfast'!#REF!</f>
        <v>#REF!</v>
      </c>
      <c r="K6" s="191" t="e">
        <f>'C завтраками| Bed and breakfast'!#REF!</f>
        <v>#REF!</v>
      </c>
      <c r="L6" s="191" t="e">
        <f>'C завтраками| Bed and breakfast'!#REF!</f>
        <v>#REF!</v>
      </c>
      <c r="M6" s="191" t="e">
        <f>'C завтраками| Bed and breakfast'!#REF!</f>
        <v>#REF!</v>
      </c>
      <c r="N6" s="191" t="e">
        <f>'C завтраками| Bed and breakfast'!#REF!</f>
        <v>#REF!</v>
      </c>
    </row>
    <row r="7" spans="1:14" s="53" customFormat="1" x14ac:dyDescent="0.2">
      <c r="A7" s="42" t="s">
        <v>83</v>
      </c>
      <c r="B7" s="197"/>
      <c r="C7" s="197"/>
      <c r="D7" s="197"/>
      <c r="E7" s="197"/>
      <c r="F7" s="197"/>
      <c r="G7" s="197"/>
      <c r="H7" s="197"/>
      <c r="I7" s="197"/>
      <c r="J7" s="197"/>
      <c r="K7" s="197"/>
      <c r="L7" s="197"/>
      <c r="M7" s="197"/>
      <c r="N7" s="197"/>
    </row>
    <row r="8" spans="1:14" s="53" customFormat="1" x14ac:dyDescent="0.2">
      <c r="A8" s="88">
        <v>1</v>
      </c>
      <c r="B8" s="8" t="e">
        <f>'C завтраками| Bed and breakfast'!#REF!*0.9</f>
        <v>#REF!</v>
      </c>
      <c r="C8" s="8" t="e">
        <f>'C завтраками| Bed and breakfast'!#REF!*0.9</f>
        <v>#REF!</v>
      </c>
      <c r="D8" s="8" t="e">
        <f>'C завтраками| Bed and breakfast'!#REF!*0.9</f>
        <v>#REF!</v>
      </c>
      <c r="E8" s="8" t="e">
        <f>'C завтраками| Bed and breakfast'!#REF!*0.9</f>
        <v>#REF!</v>
      </c>
      <c r="F8" s="8" t="e">
        <f>'C завтраками| Bed and breakfast'!#REF!*0.9</f>
        <v>#REF!</v>
      </c>
      <c r="G8" s="8" t="e">
        <f>'C завтраками| Bed and breakfast'!#REF!*0.9</f>
        <v>#REF!</v>
      </c>
      <c r="H8" s="8" t="e">
        <f>'C завтраками| Bed and breakfast'!#REF!*0.9</f>
        <v>#REF!</v>
      </c>
      <c r="I8" s="8" t="e">
        <f>'C завтраками| Bed and breakfast'!#REF!*0.9</f>
        <v>#REF!</v>
      </c>
      <c r="J8" s="8" t="e">
        <f>'C завтраками| Bed and breakfast'!#REF!*0.9</f>
        <v>#REF!</v>
      </c>
      <c r="K8" s="8" t="e">
        <f>'C завтраками| Bed and breakfast'!#REF!*0.9</f>
        <v>#REF!</v>
      </c>
      <c r="L8" s="8" t="e">
        <f>'C завтраками| Bed and breakfast'!#REF!*0.9</f>
        <v>#REF!</v>
      </c>
      <c r="M8" s="8" t="e">
        <f>'C завтраками| Bed and breakfast'!#REF!*0.9</f>
        <v>#REF!</v>
      </c>
      <c r="N8" s="8" t="e">
        <f>'C завтраками| Bed and breakfast'!#REF!*0.9</f>
        <v>#REF!</v>
      </c>
    </row>
    <row r="9" spans="1:14" s="53" customFormat="1" x14ac:dyDescent="0.2">
      <c r="A9" s="88">
        <v>2</v>
      </c>
      <c r="B9" s="8" t="e">
        <f>'C завтраками| Bed and breakfast'!#REF!*0.9</f>
        <v>#REF!</v>
      </c>
      <c r="C9" s="8" t="e">
        <f>'C завтраками| Bed and breakfast'!#REF!*0.9</f>
        <v>#REF!</v>
      </c>
      <c r="D9" s="8" t="e">
        <f>'C завтраками| Bed and breakfast'!#REF!*0.9</f>
        <v>#REF!</v>
      </c>
      <c r="E9" s="8" t="e">
        <f>'C завтраками| Bed and breakfast'!#REF!*0.9</f>
        <v>#REF!</v>
      </c>
      <c r="F9" s="8" t="e">
        <f>'C завтраками| Bed and breakfast'!#REF!*0.9</f>
        <v>#REF!</v>
      </c>
      <c r="G9" s="8" t="e">
        <f>'C завтраками| Bed and breakfast'!#REF!*0.9</f>
        <v>#REF!</v>
      </c>
      <c r="H9" s="8" t="e">
        <f>'C завтраками| Bed and breakfast'!#REF!*0.9</f>
        <v>#REF!</v>
      </c>
      <c r="I9" s="8" t="e">
        <f>'C завтраками| Bed and breakfast'!#REF!*0.9</f>
        <v>#REF!</v>
      </c>
      <c r="J9" s="8" t="e">
        <f>'C завтраками| Bed and breakfast'!#REF!*0.9</f>
        <v>#REF!</v>
      </c>
      <c r="K9" s="8" t="e">
        <f>'C завтраками| Bed and breakfast'!#REF!*0.9</f>
        <v>#REF!</v>
      </c>
      <c r="L9" s="8" t="e">
        <f>'C завтраками| Bed and breakfast'!#REF!*0.9</f>
        <v>#REF!</v>
      </c>
      <c r="M9" s="8" t="e">
        <f>'C завтраками| Bed and breakfast'!#REF!*0.9</f>
        <v>#REF!</v>
      </c>
      <c r="N9" s="8" t="e">
        <f>'C завтраками| Bed and breakfast'!#REF!*0.9</f>
        <v>#REF!</v>
      </c>
    </row>
    <row r="10" spans="1:14" s="53" customFormat="1" x14ac:dyDescent="0.2">
      <c r="A10" s="42" t="s">
        <v>234</v>
      </c>
      <c r="B10" s="8"/>
      <c r="C10" s="8"/>
      <c r="D10" s="8"/>
      <c r="E10" s="8"/>
      <c r="F10" s="8"/>
      <c r="G10" s="8"/>
      <c r="H10" s="8"/>
      <c r="I10" s="8"/>
      <c r="J10" s="8"/>
      <c r="K10" s="8"/>
      <c r="L10" s="8"/>
      <c r="M10" s="8"/>
      <c r="N10" s="8"/>
    </row>
    <row r="11" spans="1:14" s="53" customFormat="1" x14ac:dyDescent="0.2">
      <c r="A11" s="180">
        <v>1</v>
      </c>
      <c r="B11" s="8" t="e">
        <f>'C завтраками| Bed and breakfast'!#REF!*0.9</f>
        <v>#REF!</v>
      </c>
      <c r="C11" s="8" t="e">
        <f>'C завтраками| Bed and breakfast'!#REF!*0.9</f>
        <v>#REF!</v>
      </c>
      <c r="D11" s="8" t="e">
        <f>'C завтраками| Bed and breakfast'!#REF!*0.9</f>
        <v>#REF!</v>
      </c>
      <c r="E11" s="8" t="e">
        <f>'C завтраками| Bed and breakfast'!#REF!*0.9</f>
        <v>#REF!</v>
      </c>
      <c r="F11" s="8" t="e">
        <f>'C завтраками| Bed and breakfast'!#REF!*0.9</f>
        <v>#REF!</v>
      </c>
      <c r="G11" s="8" t="e">
        <f>'C завтраками| Bed and breakfast'!#REF!*0.9</f>
        <v>#REF!</v>
      </c>
      <c r="H11" s="8" t="e">
        <f>'C завтраками| Bed and breakfast'!#REF!*0.9</f>
        <v>#REF!</v>
      </c>
      <c r="I11" s="8" t="e">
        <f>'C завтраками| Bed and breakfast'!#REF!*0.9</f>
        <v>#REF!</v>
      </c>
      <c r="J11" s="8" t="e">
        <f>'C завтраками| Bed and breakfast'!#REF!*0.9</f>
        <v>#REF!</v>
      </c>
      <c r="K11" s="8" t="e">
        <f>'C завтраками| Bed and breakfast'!#REF!*0.9</f>
        <v>#REF!</v>
      </c>
      <c r="L11" s="8" t="e">
        <f>'C завтраками| Bed and breakfast'!#REF!*0.9</f>
        <v>#REF!</v>
      </c>
      <c r="M11" s="8" t="e">
        <f>'C завтраками| Bed and breakfast'!#REF!*0.9</f>
        <v>#REF!</v>
      </c>
      <c r="N11" s="8" t="e">
        <f>'C завтраками| Bed and breakfast'!#REF!*0.9</f>
        <v>#REF!</v>
      </c>
    </row>
    <row r="12" spans="1:14" s="53" customFormat="1" x14ac:dyDescent="0.2">
      <c r="A12" s="180">
        <v>2</v>
      </c>
      <c r="B12" s="8" t="e">
        <f>'C завтраками| Bed and breakfast'!#REF!*0.9</f>
        <v>#REF!</v>
      </c>
      <c r="C12" s="8" t="e">
        <f>'C завтраками| Bed and breakfast'!#REF!*0.9</f>
        <v>#REF!</v>
      </c>
      <c r="D12" s="8" t="e">
        <f>'C завтраками| Bed and breakfast'!#REF!*0.9</f>
        <v>#REF!</v>
      </c>
      <c r="E12" s="8" t="e">
        <f>'C завтраками| Bed and breakfast'!#REF!*0.9</f>
        <v>#REF!</v>
      </c>
      <c r="F12" s="8" t="e">
        <f>'C завтраками| Bed and breakfast'!#REF!*0.9</f>
        <v>#REF!</v>
      </c>
      <c r="G12" s="8" t="e">
        <f>'C завтраками| Bed and breakfast'!#REF!*0.9</f>
        <v>#REF!</v>
      </c>
      <c r="H12" s="8" t="e">
        <f>'C завтраками| Bed and breakfast'!#REF!*0.9</f>
        <v>#REF!</v>
      </c>
      <c r="I12" s="8" t="e">
        <f>'C завтраками| Bed and breakfast'!#REF!*0.9</f>
        <v>#REF!</v>
      </c>
      <c r="J12" s="8" t="e">
        <f>'C завтраками| Bed and breakfast'!#REF!*0.9</f>
        <v>#REF!</v>
      </c>
      <c r="K12" s="8" t="e">
        <f>'C завтраками| Bed and breakfast'!#REF!*0.9</f>
        <v>#REF!</v>
      </c>
      <c r="L12" s="8" t="e">
        <f>'C завтраками| Bed and breakfast'!#REF!*0.9</f>
        <v>#REF!</v>
      </c>
      <c r="M12" s="8" t="e">
        <f>'C завтраками| Bed and breakfast'!#REF!*0.9</f>
        <v>#REF!</v>
      </c>
      <c r="N12" s="8" t="e">
        <f>'C завтраками| Bed and breakfast'!#REF!*0.9</f>
        <v>#REF!</v>
      </c>
    </row>
    <row r="13" spans="1:14" s="53" customFormat="1" x14ac:dyDescent="0.2">
      <c r="A13" s="42" t="s">
        <v>84</v>
      </c>
      <c r="B13" s="8"/>
      <c r="C13" s="8"/>
      <c r="D13" s="8"/>
      <c r="E13" s="8"/>
      <c r="F13" s="8"/>
      <c r="G13" s="8"/>
      <c r="H13" s="8"/>
      <c r="I13" s="8"/>
      <c r="J13" s="8"/>
      <c r="K13" s="8"/>
      <c r="L13" s="8"/>
      <c r="M13" s="8"/>
      <c r="N13" s="8"/>
    </row>
    <row r="14" spans="1:14" s="53" customFormat="1" x14ac:dyDescent="0.2">
      <c r="A14" s="88">
        <f>A8</f>
        <v>1</v>
      </c>
      <c r="B14" s="8" t="e">
        <f>'C завтраками| Bed and breakfast'!#REF!*0.9</f>
        <v>#REF!</v>
      </c>
      <c r="C14" s="8" t="e">
        <f>'C завтраками| Bed and breakfast'!#REF!*0.9</f>
        <v>#REF!</v>
      </c>
      <c r="D14" s="8" t="e">
        <f>'C завтраками| Bed and breakfast'!#REF!*0.9</f>
        <v>#REF!</v>
      </c>
      <c r="E14" s="8" t="e">
        <f>'C завтраками| Bed and breakfast'!#REF!*0.9</f>
        <v>#REF!</v>
      </c>
      <c r="F14" s="8" t="e">
        <f>'C завтраками| Bed and breakfast'!#REF!*0.9</f>
        <v>#REF!</v>
      </c>
      <c r="G14" s="8" t="e">
        <f>'C завтраками| Bed and breakfast'!#REF!*0.9</f>
        <v>#REF!</v>
      </c>
      <c r="H14" s="8" t="e">
        <f>'C завтраками| Bed and breakfast'!#REF!*0.9</f>
        <v>#REF!</v>
      </c>
      <c r="I14" s="8" t="e">
        <f>'C завтраками| Bed and breakfast'!#REF!*0.9</f>
        <v>#REF!</v>
      </c>
      <c r="J14" s="8" t="e">
        <f>'C завтраками| Bed and breakfast'!#REF!*0.9</f>
        <v>#REF!</v>
      </c>
      <c r="K14" s="8" t="e">
        <f>'C завтраками| Bed and breakfast'!#REF!*0.9</f>
        <v>#REF!</v>
      </c>
      <c r="L14" s="8" t="e">
        <f>'C завтраками| Bed and breakfast'!#REF!*0.9</f>
        <v>#REF!</v>
      </c>
      <c r="M14" s="8" t="e">
        <f>'C завтраками| Bed and breakfast'!#REF!*0.9</f>
        <v>#REF!</v>
      </c>
      <c r="N14" s="8" t="e">
        <f>'C завтраками| Bed and breakfast'!#REF!*0.9</f>
        <v>#REF!</v>
      </c>
    </row>
    <row r="15" spans="1:14" s="53" customFormat="1" x14ac:dyDescent="0.2">
      <c r="A15" s="88">
        <f>A9</f>
        <v>2</v>
      </c>
      <c r="B15" s="8" t="e">
        <f>'C завтраками| Bed and breakfast'!#REF!*0.9</f>
        <v>#REF!</v>
      </c>
      <c r="C15" s="8" t="e">
        <f>'C завтраками| Bed and breakfast'!#REF!*0.9</f>
        <v>#REF!</v>
      </c>
      <c r="D15" s="8" t="e">
        <f>'C завтраками| Bed and breakfast'!#REF!*0.9</f>
        <v>#REF!</v>
      </c>
      <c r="E15" s="8" t="e">
        <f>'C завтраками| Bed and breakfast'!#REF!*0.9</f>
        <v>#REF!</v>
      </c>
      <c r="F15" s="8" t="e">
        <f>'C завтраками| Bed and breakfast'!#REF!*0.9</f>
        <v>#REF!</v>
      </c>
      <c r="G15" s="8" t="e">
        <f>'C завтраками| Bed and breakfast'!#REF!*0.9</f>
        <v>#REF!</v>
      </c>
      <c r="H15" s="8" t="e">
        <f>'C завтраками| Bed and breakfast'!#REF!*0.9</f>
        <v>#REF!</v>
      </c>
      <c r="I15" s="8" t="e">
        <f>'C завтраками| Bed and breakfast'!#REF!*0.9</f>
        <v>#REF!</v>
      </c>
      <c r="J15" s="8" t="e">
        <f>'C завтраками| Bed and breakfast'!#REF!*0.9</f>
        <v>#REF!</v>
      </c>
      <c r="K15" s="8" t="e">
        <f>'C завтраками| Bed and breakfast'!#REF!*0.9</f>
        <v>#REF!</v>
      </c>
      <c r="L15" s="8" t="e">
        <f>'C завтраками| Bed and breakfast'!#REF!*0.9</f>
        <v>#REF!</v>
      </c>
      <c r="M15" s="8" t="e">
        <f>'C завтраками| Bed and breakfast'!#REF!*0.9</f>
        <v>#REF!</v>
      </c>
      <c r="N15" s="8" t="e">
        <f>'C завтраками| Bed and breakfast'!#REF!*0.9</f>
        <v>#REF!</v>
      </c>
    </row>
    <row r="16" spans="1:14" s="53" customFormat="1" x14ac:dyDescent="0.2">
      <c r="A16" s="42" t="s">
        <v>85</v>
      </c>
      <c r="B16" s="8"/>
      <c r="C16" s="8"/>
      <c r="D16" s="8"/>
      <c r="E16" s="8"/>
      <c r="F16" s="8"/>
      <c r="G16" s="8"/>
      <c r="H16" s="8"/>
      <c r="I16" s="8"/>
      <c r="J16" s="8"/>
      <c r="K16" s="8"/>
      <c r="L16" s="8"/>
      <c r="M16" s="8"/>
      <c r="N16" s="8"/>
    </row>
    <row r="17" spans="1:14" s="53" customFormat="1" x14ac:dyDescent="0.2">
      <c r="A17" s="88">
        <f>A8</f>
        <v>1</v>
      </c>
      <c r="B17" s="8" t="e">
        <f>'C завтраками| Bed and breakfast'!#REF!*0.9</f>
        <v>#REF!</v>
      </c>
      <c r="C17" s="8" t="e">
        <f>'C завтраками| Bed and breakfast'!#REF!*0.9</f>
        <v>#REF!</v>
      </c>
      <c r="D17" s="8" t="e">
        <f>'C завтраками| Bed and breakfast'!#REF!*0.9</f>
        <v>#REF!</v>
      </c>
      <c r="E17" s="8" t="e">
        <f>'C завтраками| Bed and breakfast'!#REF!*0.9</f>
        <v>#REF!</v>
      </c>
      <c r="F17" s="8" t="e">
        <f>'C завтраками| Bed and breakfast'!#REF!*0.9</f>
        <v>#REF!</v>
      </c>
      <c r="G17" s="8" t="e">
        <f>'C завтраками| Bed and breakfast'!#REF!*0.9</f>
        <v>#REF!</v>
      </c>
      <c r="H17" s="8" t="e">
        <f>'C завтраками| Bed and breakfast'!#REF!*0.9</f>
        <v>#REF!</v>
      </c>
      <c r="I17" s="8" t="e">
        <f>'C завтраками| Bed and breakfast'!#REF!*0.9</f>
        <v>#REF!</v>
      </c>
      <c r="J17" s="8" t="e">
        <f>'C завтраками| Bed and breakfast'!#REF!*0.9</f>
        <v>#REF!</v>
      </c>
      <c r="K17" s="8" t="e">
        <f>'C завтраками| Bed and breakfast'!#REF!*0.9</f>
        <v>#REF!</v>
      </c>
      <c r="L17" s="8" t="e">
        <f>'C завтраками| Bed and breakfast'!#REF!*0.9</f>
        <v>#REF!</v>
      </c>
      <c r="M17" s="8" t="e">
        <f>'C завтраками| Bed and breakfast'!#REF!*0.9</f>
        <v>#REF!</v>
      </c>
      <c r="N17" s="8" t="e">
        <f>'C завтраками| Bed and breakfast'!#REF!*0.9</f>
        <v>#REF!</v>
      </c>
    </row>
    <row r="18" spans="1:14" s="53" customFormat="1" x14ac:dyDescent="0.2">
      <c r="A18" s="88">
        <f>A9</f>
        <v>2</v>
      </c>
      <c r="B18" s="8" t="e">
        <f>'C завтраками| Bed and breakfast'!#REF!*0.9</f>
        <v>#REF!</v>
      </c>
      <c r="C18" s="8" t="e">
        <f>'C завтраками| Bed and breakfast'!#REF!*0.9</f>
        <v>#REF!</v>
      </c>
      <c r="D18" s="8" t="e">
        <f>'C завтраками| Bed and breakfast'!#REF!*0.9</f>
        <v>#REF!</v>
      </c>
      <c r="E18" s="8" t="e">
        <f>'C завтраками| Bed and breakfast'!#REF!*0.9</f>
        <v>#REF!</v>
      </c>
      <c r="F18" s="8" t="e">
        <f>'C завтраками| Bed and breakfast'!#REF!*0.9</f>
        <v>#REF!</v>
      </c>
      <c r="G18" s="8" t="e">
        <f>'C завтраками| Bed and breakfast'!#REF!*0.9</f>
        <v>#REF!</v>
      </c>
      <c r="H18" s="8" t="e">
        <f>'C завтраками| Bed and breakfast'!#REF!*0.9</f>
        <v>#REF!</v>
      </c>
      <c r="I18" s="8" t="e">
        <f>'C завтраками| Bed and breakfast'!#REF!*0.9</f>
        <v>#REF!</v>
      </c>
      <c r="J18" s="8" t="e">
        <f>'C завтраками| Bed and breakfast'!#REF!*0.9</f>
        <v>#REF!</v>
      </c>
      <c r="K18" s="8" t="e">
        <f>'C завтраками| Bed and breakfast'!#REF!*0.9</f>
        <v>#REF!</v>
      </c>
      <c r="L18" s="8" t="e">
        <f>'C завтраками| Bed and breakfast'!#REF!*0.9</f>
        <v>#REF!</v>
      </c>
      <c r="M18" s="8" t="e">
        <f>'C завтраками| Bed and breakfast'!#REF!*0.9</f>
        <v>#REF!</v>
      </c>
      <c r="N18" s="8" t="e">
        <f>'C завтраками| Bed and breakfast'!#REF!*0.9</f>
        <v>#REF!</v>
      </c>
    </row>
    <row r="19" spans="1:14" s="53" customFormat="1" x14ac:dyDescent="0.2">
      <c r="A19" s="42" t="s">
        <v>86</v>
      </c>
      <c r="B19" s="8"/>
      <c r="C19" s="8"/>
      <c r="D19" s="8"/>
      <c r="E19" s="8"/>
      <c r="F19" s="8"/>
      <c r="G19" s="8"/>
      <c r="H19" s="8"/>
      <c r="I19" s="8"/>
      <c r="J19" s="8"/>
      <c r="K19" s="8"/>
      <c r="L19" s="8"/>
      <c r="M19" s="8"/>
      <c r="N19" s="8"/>
    </row>
    <row r="20" spans="1:14" s="53" customFormat="1" x14ac:dyDescent="0.2">
      <c r="A20" s="88">
        <v>1</v>
      </c>
      <c r="B20" s="8" t="e">
        <f>'C завтраками| Bed and breakfast'!#REF!*0.9</f>
        <v>#REF!</v>
      </c>
      <c r="C20" s="8" t="e">
        <f>'C завтраками| Bed and breakfast'!#REF!*0.9</f>
        <v>#REF!</v>
      </c>
      <c r="D20" s="8" t="e">
        <f>'C завтраками| Bed and breakfast'!#REF!*0.9</f>
        <v>#REF!</v>
      </c>
      <c r="E20" s="8" t="e">
        <f>'C завтраками| Bed and breakfast'!#REF!*0.9</f>
        <v>#REF!</v>
      </c>
      <c r="F20" s="8" t="e">
        <f>'C завтраками| Bed and breakfast'!#REF!*0.9</f>
        <v>#REF!</v>
      </c>
      <c r="G20" s="8" t="e">
        <f>'C завтраками| Bed and breakfast'!#REF!*0.9</f>
        <v>#REF!</v>
      </c>
      <c r="H20" s="8" t="e">
        <f>'C завтраками| Bed and breakfast'!#REF!*0.9</f>
        <v>#REF!</v>
      </c>
      <c r="I20" s="8" t="e">
        <f>'C завтраками| Bed and breakfast'!#REF!*0.9</f>
        <v>#REF!</v>
      </c>
      <c r="J20" s="8" t="e">
        <f>'C завтраками| Bed and breakfast'!#REF!*0.9</f>
        <v>#REF!</v>
      </c>
      <c r="K20" s="8" t="e">
        <f>'C завтраками| Bed and breakfast'!#REF!*0.9</f>
        <v>#REF!</v>
      </c>
      <c r="L20" s="8" t="e">
        <f>'C завтраками| Bed and breakfast'!#REF!*0.9</f>
        <v>#REF!</v>
      </c>
      <c r="M20" s="8" t="e">
        <f>'C завтраками| Bed and breakfast'!#REF!*0.9</f>
        <v>#REF!</v>
      </c>
      <c r="N20" s="8" t="e">
        <f>'C завтраками| Bed and breakfast'!#REF!*0.9</f>
        <v>#REF!</v>
      </c>
    </row>
    <row r="21" spans="1:14" s="53" customFormat="1" x14ac:dyDescent="0.2">
      <c r="A21" s="88">
        <v>2</v>
      </c>
      <c r="B21" s="8" t="e">
        <f>'C завтраками| Bed and breakfast'!#REF!*0.9</f>
        <v>#REF!</v>
      </c>
      <c r="C21" s="8" t="e">
        <f>'C завтраками| Bed and breakfast'!#REF!*0.9</f>
        <v>#REF!</v>
      </c>
      <c r="D21" s="8" t="e">
        <f>'C завтраками| Bed and breakfast'!#REF!*0.9</f>
        <v>#REF!</v>
      </c>
      <c r="E21" s="8" t="e">
        <f>'C завтраками| Bed and breakfast'!#REF!*0.9</f>
        <v>#REF!</v>
      </c>
      <c r="F21" s="8" t="e">
        <f>'C завтраками| Bed and breakfast'!#REF!*0.9</f>
        <v>#REF!</v>
      </c>
      <c r="G21" s="8" t="e">
        <f>'C завтраками| Bed and breakfast'!#REF!*0.9</f>
        <v>#REF!</v>
      </c>
      <c r="H21" s="8" t="e">
        <f>'C завтраками| Bed and breakfast'!#REF!*0.9</f>
        <v>#REF!</v>
      </c>
      <c r="I21" s="8" t="e">
        <f>'C завтраками| Bed and breakfast'!#REF!*0.9</f>
        <v>#REF!</v>
      </c>
      <c r="J21" s="8" t="e">
        <f>'C завтраками| Bed and breakfast'!#REF!*0.9</f>
        <v>#REF!</v>
      </c>
      <c r="K21" s="8" t="e">
        <f>'C завтраками| Bed and breakfast'!#REF!*0.9</f>
        <v>#REF!</v>
      </c>
      <c r="L21" s="8" t="e">
        <f>'C завтраками| Bed and breakfast'!#REF!*0.9</f>
        <v>#REF!</v>
      </c>
      <c r="M21" s="8" t="e">
        <f>'C завтраками| Bed and breakfast'!#REF!*0.9</f>
        <v>#REF!</v>
      </c>
      <c r="N21" s="8" t="e">
        <f>'C завтраками| Bed and breakfast'!#REF!*0.9</f>
        <v>#REF!</v>
      </c>
    </row>
    <row r="22" spans="1:14" s="53" customFormat="1" x14ac:dyDescent="0.2">
      <c r="A22" s="42" t="s">
        <v>87</v>
      </c>
      <c r="B22" s="8"/>
      <c r="C22" s="8"/>
      <c r="D22" s="8"/>
      <c r="E22" s="8"/>
      <c r="F22" s="8"/>
      <c r="G22" s="8"/>
      <c r="H22" s="8"/>
      <c r="I22" s="8"/>
      <c r="J22" s="8"/>
      <c r="K22" s="8"/>
      <c r="L22" s="8"/>
      <c r="M22" s="8"/>
      <c r="N22" s="8"/>
    </row>
    <row r="23" spans="1:14" s="53" customFormat="1" x14ac:dyDescent="0.2">
      <c r="A23" s="88" t="s">
        <v>88</v>
      </c>
      <c r="B23" s="8" t="e">
        <f>'C завтраками| Bed and breakfast'!#REF!*0.9</f>
        <v>#REF!</v>
      </c>
      <c r="C23" s="8" t="e">
        <f>'C завтраками| Bed and breakfast'!#REF!*0.9</f>
        <v>#REF!</v>
      </c>
      <c r="D23" s="8" t="e">
        <f>'C завтраками| Bed and breakfast'!#REF!*0.9</f>
        <v>#REF!</v>
      </c>
      <c r="E23" s="8" t="e">
        <f>'C завтраками| Bed and breakfast'!#REF!*0.9</f>
        <v>#REF!</v>
      </c>
      <c r="F23" s="8" t="e">
        <f>'C завтраками| Bed and breakfast'!#REF!*0.9</f>
        <v>#REF!</v>
      </c>
      <c r="G23" s="8" t="e">
        <f>'C завтраками| Bed and breakfast'!#REF!*0.9</f>
        <v>#REF!</v>
      </c>
      <c r="H23" s="8" t="e">
        <f>'C завтраками| Bed and breakfast'!#REF!*0.9</f>
        <v>#REF!</v>
      </c>
      <c r="I23" s="8" t="e">
        <f>'C завтраками| Bed and breakfast'!#REF!*0.9</f>
        <v>#REF!</v>
      </c>
      <c r="J23" s="8" t="e">
        <f>'C завтраками| Bed and breakfast'!#REF!*0.9</f>
        <v>#REF!</v>
      </c>
      <c r="K23" s="8" t="e">
        <f>'C завтраками| Bed and breakfast'!#REF!*0.9</f>
        <v>#REF!</v>
      </c>
      <c r="L23" s="8" t="e">
        <f>'C завтраками| Bed and breakfast'!#REF!*0.9</f>
        <v>#REF!</v>
      </c>
      <c r="M23" s="8" t="e">
        <f>'C завтраками| Bed and breakfast'!#REF!*0.9</f>
        <v>#REF!</v>
      </c>
      <c r="N23" s="8" t="e">
        <f>'C завтраками| Bed and breakfast'!#REF!*0.9</f>
        <v>#REF!</v>
      </c>
    </row>
    <row r="24" spans="1:14" s="53" customFormat="1" x14ac:dyDescent="0.2">
      <c r="A24" s="116"/>
      <c r="B24" s="193"/>
      <c r="C24" s="193"/>
      <c r="D24" s="193"/>
      <c r="E24" s="193"/>
      <c r="F24" s="193"/>
      <c r="G24" s="193"/>
      <c r="H24" s="193"/>
      <c r="I24" s="193"/>
      <c r="J24" s="193"/>
      <c r="K24" s="193"/>
      <c r="L24" s="193"/>
      <c r="M24" s="193"/>
      <c r="N24" s="193"/>
    </row>
    <row r="25" spans="1:14" s="53" customFormat="1" x14ac:dyDescent="0.2">
      <c r="A25" s="122" t="s">
        <v>100</v>
      </c>
      <c r="B25" s="193"/>
      <c r="C25" s="193"/>
      <c r="D25" s="193"/>
      <c r="E25" s="193"/>
      <c r="F25" s="193"/>
      <c r="G25" s="193"/>
      <c r="H25" s="193"/>
      <c r="I25" s="193"/>
      <c r="J25" s="193"/>
      <c r="K25" s="193"/>
      <c r="L25" s="193"/>
      <c r="M25" s="193"/>
      <c r="N25" s="193"/>
    </row>
    <row r="26" spans="1:14" s="53" customFormat="1" x14ac:dyDescent="0.2">
      <c r="A26" s="98" t="s">
        <v>64</v>
      </c>
      <c r="B26" s="191" t="e">
        <f t="shared" ref="B26:L26" si="0">B5</f>
        <v>#REF!</v>
      </c>
      <c r="C26" s="191" t="e">
        <f t="shared" si="0"/>
        <v>#REF!</v>
      </c>
      <c r="D26" s="191" t="e">
        <f t="shared" si="0"/>
        <v>#REF!</v>
      </c>
      <c r="E26" s="191" t="e">
        <f t="shared" si="0"/>
        <v>#REF!</v>
      </c>
      <c r="F26" s="191" t="e">
        <f t="shared" si="0"/>
        <v>#REF!</v>
      </c>
      <c r="G26" s="191" t="e">
        <f t="shared" si="0"/>
        <v>#REF!</v>
      </c>
      <c r="H26" s="191" t="e">
        <f t="shared" si="0"/>
        <v>#REF!</v>
      </c>
      <c r="I26" s="191" t="e">
        <f t="shared" si="0"/>
        <v>#REF!</v>
      </c>
      <c r="J26" s="191" t="e">
        <f t="shared" si="0"/>
        <v>#REF!</v>
      </c>
      <c r="K26" s="191" t="e">
        <f t="shared" si="0"/>
        <v>#REF!</v>
      </c>
      <c r="L26" s="191" t="e">
        <f t="shared" si="0"/>
        <v>#REF!</v>
      </c>
      <c r="M26" s="191" t="e">
        <f t="shared" ref="M26" si="1">M5</f>
        <v>#REF!</v>
      </c>
      <c r="N26" s="191" t="e">
        <f t="shared" ref="N26" si="2">N5</f>
        <v>#REF!</v>
      </c>
    </row>
    <row r="27" spans="1:14" s="53" customFormat="1" x14ac:dyDescent="0.2">
      <c r="A27" s="98"/>
      <c r="B27" s="191" t="e">
        <f t="shared" ref="B27:L27" si="3">B6</f>
        <v>#REF!</v>
      </c>
      <c r="C27" s="191" t="e">
        <f t="shared" si="3"/>
        <v>#REF!</v>
      </c>
      <c r="D27" s="191" t="e">
        <f t="shared" si="3"/>
        <v>#REF!</v>
      </c>
      <c r="E27" s="191" t="e">
        <f t="shared" si="3"/>
        <v>#REF!</v>
      </c>
      <c r="F27" s="191" t="e">
        <f t="shared" si="3"/>
        <v>#REF!</v>
      </c>
      <c r="G27" s="191" t="e">
        <f t="shared" si="3"/>
        <v>#REF!</v>
      </c>
      <c r="H27" s="191" t="e">
        <f t="shared" si="3"/>
        <v>#REF!</v>
      </c>
      <c r="I27" s="191" t="e">
        <f t="shared" si="3"/>
        <v>#REF!</v>
      </c>
      <c r="J27" s="191" t="e">
        <f t="shared" si="3"/>
        <v>#REF!</v>
      </c>
      <c r="K27" s="191" t="e">
        <f t="shared" si="3"/>
        <v>#REF!</v>
      </c>
      <c r="L27" s="191" t="e">
        <f t="shared" si="3"/>
        <v>#REF!</v>
      </c>
      <c r="M27" s="191" t="e">
        <f t="shared" ref="M27" si="4">M6</f>
        <v>#REF!</v>
      </c>
      <c r="N27" s="191" t="e">
        <f t="shared" ref="N27" si="5">N6</f>
        <v>#REF!</v>
      </c>
    </row>
    <row r="28" spans="1:14" s="53" customFormat="1" x14ac:dyDescent="0.2">
      <c r="A28" s="42" t="s">
        <v>83</v>
      </c>
      <c r="B28" s="197"/>
      <c r="C28" s="197"/>
      <c r="D28" s="197"/>
      <c r="E28" s="197"/>
      <c r="F28" s="197"/>
      <c r="G28" s="197"/>
      <c r="H28" s="197"/>
      <c r="I28" s="197"/>
      <c r="J28" s="197"/>
      <c r="K28" s="197"/>
      <c r="L28" s="197"/>
      <c r="M28" s="197"/>
      <c r="N28" s="197"/>
    </row>
    <row r="29" spans="1:14" s="53" customFormat="1" x14ac:dyDescent="0.2">
      <c r="A29" s="88">
        <v>1</v>
      </c>
      <c r="B29" s="8" t="e">
        <f t="shared" ref="B29:L29" si="6">ROUNDUP(B8*0.9,)</f>
        <v>#REF!</v>
      </c>
      <c r="C29" s="8" t="e">
        <f t="shared" si="6"/>
        <v>#REF!</v>
      </c>
      <c r="D29" s="8" t="e">
        <f t="shared" si="6"/>
        <v>#REF!</v>
      </c>
      <c r="E29" s="8" t="e">
        <f t="shared" si="6"/>
        <v>#REF!</v>
      </c>
      <c r="F29" s="8" t="e">
        <f t="shared" si="6"/>
        <v>#REF!</v>
      </c>
      <c r="G29" s="8" t="e">
        <f t="shared" si="6"/>
        <v>#REF!</v>
      </c>
      <c r="H29" s="8" t="e">
        <f t="shared" si="6"/>
        <v>#REF!</v>
      </c>
      <c r="I29" s="8" t="e">
        <f t="shared" si="6"/>
        <v>#REF!</v>
      </c>
      <c r="J29" s="8" t="e">
        <f t="shared" si="6"/>
        <v>#REF!</v>
      </c>
      <c r="K29" s="8" t="e">
        <f t="shared" si="6"/>
        <v>#REF!</v>
      </c>
      <c r="L29" s="8" t="e">
        <f t="shared" si="6"/>
        <v>#REF!</v>
      </c>
      <c r="M29" s="8" t="e">
        <f t="shared" ref="M29" si="7">ROUNDUP(M8*0.9,)</f>
        <v>#REF!</v>
      </c>
      <c r="N29" s="8" t="e">
        <f t="shared" ref="N29" si="8">ROUNDUP(N8*0.9,)</f>
        <v>#REF!</v>
      </c>
    </row>
    <row r="30" spans="1:14" s="53" customFormat="1" x14ac:dyDescent="0.2">
      <c r="A30" s="88">
        <v>2</v>
      </c>
      <c r="B30" s="8" t="e">
        <f t="shared" ref="B30:L30" si="9">ROUNDUP(B9*0.9,)</f>
        <v>#REF!</v>
      </c>
      <c r="C30" s="8" t="e">
        <f t="shared" si="9"/>
        <v>#REF!</v>
      </c>
      <c r="D30" s="8" t="e">
        <f t="shared" si="9"/>
        <v>#REF!</v>
      </c>
      <c r="E30" s="8" t="e">
        <f t="shared" si="9"/>
        <v>#REF!</v>
      </c>
      <c r="F30" s="8" t="e">
        <f t="shared" si="9"/>
        <v>#REF!</v>
      </c>
      <c r="G30" s="8" t="e">
        <f t="shared" si="9"/>
        <v>#REF!</v>
      </c>
      <c r="H30" s="8" t="e">
        <f t="shared" si="9"/>
        <v>#REF!</v>
      </c>
      <c r="I30" s="8" t="e">
        <f t="shared" si="9"/>
        <v>#REF!</v>
      </c>
      <c r="J30" s="8" t="e">
        <f t="shared" si="9"/>
        <v>#REF!</v>
      </c>
      <c r="K30" s="8" t="e">
        <f t="shared" si="9"/>
        <v>#REF!</v>
      </c>
      <c r="L30" s="8" t="e">
        <f t="shared" si="9"/>
        <v>#REF!</v>
      </c>
      <c r="M30" s="8" t="e">
        <f t="shared" ref="M30" si="10">ROUNDUP(M9*0.9,)</f>
        <v>#REF!</v>
      </c>
      <c r="N30" s="8" t="e">
        <f t="shared" ref="N30" si="11">ROUNDUP(N9*0.9,)</f>
        <v>#REF!</v>
      </c>
    </row>
    <row r="31" spans="1:14" s="53" customFormat="1" x14ac:dyDescent="0.2">
      <c r="A31" s="42" t="s">
        <v>234</v>
      </c>
      <c r="B31" s="8"/>
      <c r="C31" s="8"/>
      <c r="D31" s="8"/>
      <c r="E31" s="8"/>
      <c r="F31" s="8"/>
      <c r="G31" s="8"/>
      <c r="H31" s="8"/>
      <c r="I31" s="8"/>
      <c r="J31" s="8"/>
      <c r="K31" s="8"/>
      <c r="L31" s="8"/>
      <c r="M31" s="8"/>
      <c r="N31" s="8"/>
    </row>
    <row r="32" spans="1:14" s="53" customFormat="1" x14ac:dyDescent="0.2">
      <c r="A32" s="180">
        <v>1</v>
      </c>
      <c r="B32" s="8" t="e">
        <f t="shared" ref="B32:L32" si="12">ROUNDUP(B11*0.9,)</f>
        <v>#REF!</v>
      </c>
      <c r="C32" s="8" t="e">
        <f t="shared" si="12"/>
        <v>#REF!</v>
      </c>
      <c r="D32" s="8" t="e">
        <f t="shared" si="12"/>
        <v>#REF!</v>
      </c>
      <c r="E32" s="8" t="e">
        <f t="shared" si="12"/>
        <v>#REF!</v>
      </c>
      <c r="F32" s="8" t="e">
        <f t="shared" si="12"/>
        <v>#REF!</v>
      </c>
      <c r="G32" s="8" t="e">
        <f t="shared" si="12"/>
        <v>#REF!</v>
      </c>
      <c r="H32" s="8" t="e">
        <f t="shared" si="12"/>
        <v>#REF!</v>
      </c>
      <c r="I32" s="8" t="e">
        <f t="shared" si="12"/>
        <v>#REF!</v>
      </c>
      <c r="J32" s="8" t="e">
        <f t="shared" si="12"/>
        <v>#REF!</v>
      </c>
      <c r="K32" s="8" t="e">
        <f t="shared" si="12"/>
        <v>#REF!</v>
      </c>
      <c r="L32" s="8" t="e">
        <f t="shared" si="12"/>
        <v>#REF!</v>
      </c>
      <c r="M32" s="8" t="e">
        <f t="shared" ref="M32" si="13">ROUNDUP(M11*0.9,)</f>
        <v>#REF!</v>
      </c>
      <c r="N32" s="8" t="e">
        <f t="shared" ref="N32" si="14">ROUNDUP(N11*0.9,)</f>
        <v>#REF!</v>
      </c>
    </row>
    <row r="33" spans="1:14" s="53" customFormat="1" x14ac:dyDescent="0.2">
      <c r="A33" s="180">
        <v>2</v>
      </c>
      <c r="B33" s="8" t="e">
        <f t="shared" ref="B33:L33" si="15">ROUNDUP(B12*0.9,)</f>
        <v>#REF!</v>
      </c>
      <c r="C33" s="8" t="e">
        <f t="shared" si="15"/>
        <v>#REF!</v>
      </c>
      <c r="D33" s="8" t="e">
        <f t="shared" si="15"/>
        <v>#REF!</v>
      </c>
      <c r="E33" s="8" t="e">
        <f t="shared" si="15"/>
        <v>#REF!</v>
      </c>
      <c r="F33" s="8" t="e">
        <f t="shared" si="15"/>
        <v>#REF!</v>
      </c>
      <c r="G33" s="8" t="e">
        <f t="shared" si="15"/>
        <v>#REF!</v>
      </c>
      <c r="H33" s="8" t="e">
        <f t="shared" si="15"/>
        <v>#REF!</v>
      </c>
      <c r="I33" s="8" t="e">
        <f t="shared" si="15"/>
        <v>#REF!</v>
      </c>
      <c r="J33" s="8" t="e">
        <f t="shared" si="15"/>
        <v>#REF!</v>
      </c>
      <c r="K33" s="8" t="e">
        <f t="shared" si="15"/>
        <v>#REF!</v>
      </c>
      <c r="L33" s="8" t="e">
        <f t="shared" si="15"/>
        <v>#REF!</v>
      </c>
      <c r="M33" s="8" t="e">
        <f t="shared" ref="M33" si="16">ROUNDUP(M12*0.9,)</f>
        <v>#REF!</v>
      </c>
      <c r="N33" s="8" t="e">
        <f t="shared" ref="N33" si="17">ROUNDUP(N12*0.9,)</f>
        <v>#REF!</v>
      </c>
    </row>
    <row r="34" spans="1:14" s="53" customFormat="1" x14ac:dyDescent="0.2">
      <c r="A34" s="42" t="s">
        <v>84</v>
      </c>
      <c r="B34" s="8"/>
      <c r="C34" s="8"/>
      <c r="D34" s="8"/>
      <c r="E34" s="8"/>
      <c r="F34" s="8"/>
      <c r="G34" s="8"/>
      <c r="H34" s="8"/>
      <c r="I34" s="8"/>
      <c r="J34" s="8"/>
      <c r="K34" s="8"/>
      <c r="L34" s="8"/>
      <c r="M34" s="8"/>
      <c r="N34" s="8"/>
    </row>
    <row r="35" spans="1:14" s="53" customFormat="1" x14ac:dyDescent="0.2">
      <c r="A35" s="88">
        <f>A29</f>
        <v>1</v>
      </c>
      <c r="B35" s="8" t="e">
        <f t="shared" ref="B35:L35" si="18">ROUNDUP(B14*0.9,)</f>
        <v>#REF!</v>
      </c>
      <c r="C35" s="8" t="e">
        <f t="shared" si="18"/>
        <v>#REF!</v>
      </c>
      <c r="D35" s="8" t="e">
        <f t="shared" si="18"/>
        <v>#REF!</v>
      </c>
      <c r="E35" s="8" t="e">
        <f t="shared" si="18"/>
        <v>#REF!</v>
      </c>
      <c r="F35" s="8" t="e">
        <f t="shared" si="18"/>
        <v>#REF!</v>
      </c>
      <c r="G35" s="8" t="e">
        <f t="shared" si="18"/>
        <v>#REF!</v>
      </c>
      <c r="H35" s="8" t="e">
        <f t="shared" si="18"/>
        <v>#REF!</v>
      </c>
      <c r="I35" s="8" t="e">
        <f t="shared" si="18"/>
        <v>#REF!</v>
      </c>
      <c r="J35" s="8" t="e">
        <f t="shared" si="18"/>
        <v>#REF!</v>
      </c>
      <c r="K35" s="8" t="e">
        <f t="shared" si="18"/>
        <v>#REF!</v>
      </c>
      <c r="L35" s="8" t="e">
        <f t="shared" si="18"/>
        <v>#REF!</v>
      </c>
      <c r="M35" s="8" t="e">
        <f t="shared" ref="M35" si="19">ROUNDUP(M14*0.9,)</f>
        <v>#REF!</v>
      </c>
      <c r="N35" s="8" t="e">
        <f t="shared" ref="N35" si="20">ROUNDUP(N14*0.9,)</f>
        <v>#REF!</v>
      </c>
    </row>
    <row r="36" spans="1:14" s="53" customFormat="1" x14ac:dyDescent="0.2">
      <c r="A36" s="88">
        <f>A30</f>
        <v>2</v>
      </c>
      <c r="B36" s="8" t="e">
        <f t="shared" ref="B36:L36" si="21">ROUNDUP(B15*0.9,)</f>
        <v>#REF!</v>
      </c>
      <c r="C36" s="8" t="e">
        <f t="shared" si="21"/>
        <v>#REF!</v>
      </c>
      <c r="D36" s="8" t="e">
        <f t="shared" si="21"/>
        <v>#REF!</v>
      </c>
      <c r="E36" s="8" t="e">
        <f t="shared" si="21"/>
        <v>#REF!</v>
      </c>
      <c r="F36" s="8" t="e">
        <f t="shared" si="21"/>
        <v>#REF!</v>
      </c>
      <c r="G36" s="8" t="e">
        <f t="shared" si="21"/>
        <v>#REF!</v>
      </c>
      <c r="H36" s="8" t="e">
        <f t="shared" si="21"/>
        <v>#REF!</v>
      </c>
      <c r="I36" s="8" t="e">
        <f t="shared" si="21"/>
        <v>#REF!</v>
      </c>
      <c r="J36" s="8" t="e">
        <f t="shared" si="21"/>
        <v>#REF!</v>
      </c>
      <c r="K36" s="8" t="e">
        <f t="shared" si="21"/>
        <v>#REF!</v>
      </c>
      <c r="L36" s="8" t="e">
        <f t="shared" si="21"/>
        <v>#REF!</v>
      </c>
      <c r="M36" s="8" t="e">
        <f t="shared" ref="M36" si="22">ROUNDUP(M15*0.9,)</f>
        <v>#REF!</v>
      </c>
      <c r="N36" s="8" t="e">
        <f t="shared" ref="N36" si="23">ROUNDUP(N15*0.9,)</f>
        <v>#REF!</v>
      </c>
    </row>
    <row r="37" spans="1:14" s="53" customFormat="1" x14ac:dyDescent="0.2">
      <c r="A37" s="42" t="s">
        <v>85</v>
      </c>
      <c r="B37" s="8"/>
      <c r="C37" s="8"/>
      <c r="D37" s="8"/>
      <c r="E37" s="8"/>
      <c r="F37" s="8"/>
      <c r="G37" s="8"/>
      <c r="H37" s="8"/>
      <c r="I37" s="8"/>
      <c r="J37" s="8"/>
      <c r="K37" s="8"/>
      <c r="L37" s="8"/>
      <c r="M37" s="8"/>
      <c r="N37" s="8"/>
    </row>
    <row r="38" spans="1:14" s="53" customFormat="1" x14ac:dyDescent="0.2">
      <c r="A38" s="88">
        <f>A29</f>
        <v>1</v>
      </c>
      <c r="B38" s="8" t="e">
        <f t="shared" ref="B38:L38" si="24">ROUNDUP(B17*0.9,)</f>
        <v>#REF!</v>
      </c>
      <c r="C38" s="8" t="e">
        <f t="shared" si="24"/>
        <v>#REF!</v>
      </c>
      <c r="D38" s="8" t="e">
        <f t="shared" si="24"/>
        <v>#REF!</v>
      </c>
      <c r="E38" s="8" t="e">
        <f t="shared" si="24"/>
        <v>#REF!</v>
      </c>
      <c r="F38" s="8" t="e">
        <f t="shared" si="24"/>
        <v>#REF!</v>
      </c>
      <c r="G38" s="8" t="e">
        <f t="shared" si="24"/>
        <v>#REF!</v>
      </c>
      <c r="H38" s="8" t="e">
        <f t="shared" si="24"/>
        <v>#REF!</v>
      </c>
      <c r="I38" s="8" t="e">
        <f t="shared" si="24"/>
        <v>#REF!</v>
      </c>
      <c r="J38" s="8" t="e">
        <f t="shared" si="24"/>
        <v>#REF!</v>
      </c>
      <c r="K38" s="8" t="e">
        <f t="shared" si="24"/>
        <v>#REF!</v>
      </c>
      <c r="L38" s="8" t="e">
        <f t="shared" si="24"/>
        <v>#REF!</v>
      </c>
      <c r="M38" s="8" t="e">
        <f t="shared" ref="M38" si="25">ROUNDUP(M17*0.9,)</f>
        <v>#REF!</v>
      </c>
      <c r="N38" s="8" t="e">
        <f t="shared" ref="N38" si="26">ROUNDUP(N17*0.9,)</f>
        <v>#REF!</v>
      </c>
    </row>
    <row r="39" spans="1:14" s="53" customFormat="1" x14ac:dyDescent="0.2">
      <c r="A39" s="88">
        <f>A30</f>
        <v>2</v>
      </c>
      <c r="B39" s="8" t="e">
        <f t="shared" ref="B39:L39" si="27">ROUNDUP(B18*0.9,)</f>
        <v>#REF!</v>
      </c>
      <c r="C39" s="8" t="e">
        <f t="shared" si="27"/>
        <v>#REF!</v>
      </c>
      <c r="D39" s="8" t="e">
        <f t="shared" si="27"/>
        <v>#REF!</v>
      </c>
      <c r="E39" s="8" t="e">
        <f t="shared" si="27"/>
        <v>#REF!</v>
      </c>
      <c r="F39" s="8" t="e">
        <f t="shared" si="27"/>
        <v>#REF!</v>
      </c>
      <c r="G39" s="8" t="e">
        <f t="shared" si="27"/>
        <v>#REF!</v>
      </c>
      <c r="H39" s="8" t="e">
        <f t="shared" si="27"/>
        <v>#REF!</v>
      </c>
      <c r="I39" s="8" t="e">
        <f t="shared" si="27"/>
        <v>#REF!</v>
      </c>
      <c r="J39" s="8" t="e">
        <f t="shared" si="27"/>
        <v>#REF!</v>
      </c>
      <c r="K39" s="8" t="e">
        <f t="shared" si="27"/>
        <v>#REF!</v>
      </c>
      <c r="L39" s="8" t="e">
        <f t="shared" si="27"/>
        <v>#REF!</v>
      </c>
      <c r="M39" s="8" t="e">
        <f t="shared" ref="M39" si="28">ROUNDUP(M18*0.9,)</f>
        <v>#REF!</v>
      </c>
      <c r="N39" s="8" t="e">
        <f t="shared" ref="N39" si="29">ROUNDUP(N18*0.9,)</f>
        <v>#REF!</v>
      </c>
    </row>
    <row r="40" spans="1:14" s="53" customFormat="1" x14ac:dyDescent="0.2">
      <c r="A40" s="42" t="s">
        <v>86</v>
      </c>
      <c r="B40" s="8"/>
      <c r="C40" s="8"/>
      <c r="D40" s="8"/>
      <c r="E40" s="8"/>
      <c r="F40" s="8"/>
      <c r="G40" s="8"/>
      <c r="H40" s="8"/>
      <c r="I40" s="8"/>
      <c r="J40" s="8"/>
      <c r="K40" s="8"/>
      <c r="L40" s="8"/>
      <c r="M40" s="8"/>
      <c r="N40" s="8"/>
    </row>
    <row r="41" spans="1:14" s="53" customFormat="1" x14ac:dyDescent="0.2">
      <c r="A41" s="88">
        <v>1</v>
      </c>
      <c r="B41" s="8" t="e">
        <f t="shared" ref="B41:L41" si="30">ROUNDUP(B20*0.9,)</f>
        <v>#REF!</v>
      </c>
      <c r="C41" s="8" t="e">
        <f t="shared" si="30"/>
        <v>#REF!</v>
      </c>
      <c r="D41" s="8" t="e">
        <f t="shared" si="30"/>
        <v>#REF!</v>
      </c>
      <c r="E41" s="8" t="e">
        <f t="shared" si="30"/>
        <v>#REF!</v>
      </c>
      <c r="F41" s="8" t="e">
        <f t="shared" si="30"/>
        <v>#REF!</v>
      </c>
      <c r="G41" s="8" t="e">
        <f t="shared" si="30"/>
        <v>#REF!</v>
      </c>
      <c r="H41" s="8" t="e">
        <f t="shared" si="30"/>
        <v>#REF!</v>
      </c>
      <c r="I41" s="8" t="e">
        <f t="shared" si="30"/>
        <v>#REF!</v>
      </c>
      <c r="J41" s="8" t="e">
        <f t="shared" si="30"/>
        <v>#REF!</v>
      </c>
      <c r="K41" s="8" t="e">
        <f t="shared" si="30"/>
        <v>#REF!</v>
      </c>
      <c r="L41" s="8" t="e">
        <f t="shared" si="30"/>
        <v>#REF!</v>
      </c>
      <c r="M41" s="8" t="e">
        <f t="shared" ref="M41" si="31">ROUNDUP(M20*0.9,)</f>
        <v>#REF!</v>
      </c>
      <c r="N41" s="8" t="e">
        <f t="shared" ref="N41" si="32">ROUNDUP(N20*0.9,)</f>
        <v>#REF!</v>
      </c>
    </row>
    <row r="42" spans="1:14" s="53" customFormat="1" x14ac:dyDescent="0.2">
      <c r="A42" s="88">
        <v>2</v>
      </c>
      <c r="B42" s="8" t="e">
        <f t="shared" ref="B42:L42" si="33">ROUNDUP(B21*0.9,)</f>
        <v>#REF!</v>
      </c>
      <c r="C42" s="8" t="e">
        <f t="shared" si="33"/>
        <v>#REF!</v>
      </c>
      <c r="D42" s="8" t="e">
        <f t="shared" si="33"/>
        <v>#REF!</v>
      </c>
      <c r="E42" s="8" t="e">
        <f t="shared" si="33"/>
        <v>#REF!</v>
      </c>
      <c r="F42" s="8" t="e">
        <f t="shared" si="33"/>
        <v>#REF!</v>
      </c>
      <c r="G42" s="8" t="e">
        <f t="shared" si="33"/>
        <v>#REF!</v>
      </c>
      <c r="H42" s="8" t="e">
        <f t="shared" si="33"/>
        <v>#REF!</v>
      </c>
      <c r="I42" s="8" t="e">
        <f t="shared" si="33"/>
        <v>#REF!</v>
      </c>
      <c r="J42" s="8" t="e">
        <f t="shared" si="33"/>
        <v>#REF!</v>
      </c>
      <c r="K42" s="8" t="e">
        <f t="shared" si="33"/>
        <v>#REF!</v>
      </c>
      <c r="L42" s="8" t="e">
        <f t="shared" si="33"/>
        <v>#REF!</v>
      </c>
      <c r="M42" s="8" t="e">
        <f t="shared" ref="M42" si="34">ROUNDUP(M21*0.9,)</f>
        <v>#REF!</v>
      </c>
      <c r="N42" s="8" t="e">
        <f t="shared" ref="N42" si="35">ROUNDUP(N21*0.9,)</f>
        <v>#REF!</v>
      </c>
    </row>
    <row r="43" spans="1:14" s="53" customFormat="1" x14ac:dyDescent="0.2">
      <c r="A43" s="42" t="s">
        <v>87</v>
      </c>
      <c r="B43" s="8"/>
      <c r="C43" s="8"/>
      <c r="D43" s="8"/>
      <c r="E43" s="8"/>
      <c r="F43" s="8"/>
      <c r="G43" s="8"/>
      <c r="H43" s="8"/>
      <c r="I43" s="8"/>
      <c r="J43" s="8"/>
      <c r="K43" s="8"/>
      <c r="L43" s="8"/>
      <c r="M43" s="8"/>
      <c r="N43" s="8"/>
    </row>
    <row r="44" spans="1:14" s="53" customFormat="1" x14ac:dyDescent="0.2">
      <c r="A44" s="88" t="s">
        <v>88</v>
      </c>
      <c r="B44" s="8" t="e">
        <f t="shared" ref="B44:L44" si="36">ROUNDUP(B23*0.9,)</f>
        <v>#REF!</v>
      </c>
      <c r="C44" s="8" t="e">
        <f t="shared" si="36"/>
        <v>#REF!</v>
      </c>
      <c r="D44" s="8" t="e">
        <f t="shared" si="36"/>
        <v>#REF!</v>
      </c>
      <c r="E44" s="8" t="e">
        <f t="shared" si="36"/>
        <v>#REF!</v>
      </c>
      <c r="F44" s="8" t="e">
        <f t="shared" si="36"/>
        <v>#REF!</v>
      </c>
      <c r="G44" s="8" t="e">
        <f t="shared" si="36"/>
        <v>#REF!</v>
      </c>
      <c r="H44" s="8" t="e">
        <f t="shared" si="36"/>
        <v>#REF!</v>
      </c>
      <c r="I44" s="8" t="e">
        <f t="shared" si="36"/>
        <v>#REF!</v>
      </c>
      <c r="J44" s="8" t="e">
        <f t="shared" si="36"/>
        <v>#REF!</v>
      </c>
      <c r="K44" s="8" t="e">
        <f t="shared" si="36"/>
        <v>#REF!</v>
      </c>
      <c r="L44" s="8" t="e">
        <f t="shared" si="36"/>
        <v>#REF!</v>
      </c>
      <c r="M44" s="8" t="e">
        <f t="shared" ref="M44" si="37">ROUNDUP(M23*0.9,)</f>
        <v>#REF!</v>
      </c>
      <c r="N44" s="8" t="e">
        <f t="shared" ref="N44" si="38">ROUNDUP(N23*0.9,)</f>
        <v>#REF!</v>
      </c>
    </row>
    <row r="45" spans="1:14" s="53" customFormat="1" ht="12.75" thickBot="1" x14ac:dyDescent="0.25">
      <c r="A45" s="116"/>
      <c r="B45" s="193"/>
      <c r="C45" s="193"/>
      <c r="D45" s="193"/>
      <c r="E45" s="193"/>
      <c r="F45" s="193"/>
      <c r="G45" s="193"/>
      <c r="H45" s="193"/>
      <c r="I45" s="193"/>
      <c r="J45" s="193"/>
      <c r="K45" s="193"/>
      <c r="L45" s="193"/>
      <c r="M45" s="193"/>
      <c r="N45" s="193"/>
    </row>
    <row r="46" spans="1:14" ht="12.75" thickBot="1" x14ac:dyDescent="0.25">
      <c r="A46" s="163" t="s">
        <v>182</v>
      </c>
    </row>
    <row r="47" spans="1:14" ht="36" x14ac:dyDescent="0.2">
      <c r="A47" s="189" t="s">
        <v>265</v>
      </c>
    </row>
    <row r="48" spans="1:14" ht="13.35" customHeight="1" x14ac:dyDescent="0.2">
      <c r="A48" s="190"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266</v>
      </c>
    </row>
    <row r="55" spans="1:1" ht="12.75" thickBot="1" x14ac:dyDescent="0.25">
      <c r="A55" s="181" t="s">
        <v>71</v>
      </c>
    </row>
    <row r="56" spans="1:1" x14ac:dyDescent="0.2">
      <c r="A56" s="203" t="s">
        <v>276</v>
      </c>
    </row>
    <row r="57" spans="1:1" ht="48.75" thickBot="1" x14ac:dyDescent="0.25">
      <c r="A57" s="204" t="s">
        <v>277</v>
      </c>
    </row>
    <row r="58" spans="1:1" ht="12" customHeight="1" x14ac:dyDescent="0.2">
      <c r="A58" s="214" t="s">
        <v>274</v>
      </c>
    </row>
    <row r="59" spans="1:1" ht="132.6" customHeight="1" thickBot="1" x14ac:dyDescent="0.25">
      <c r="A59" s="215"/>
    </row>
    <row r="60" spans="1:1" ht="42.75" customHeight="1" thickBot="1" x14ac:dyDescent="0.25">
      <c r="A60" s="182" t="s">
        <v>270</v>
      </c>
    </row>
    <row r="61" spans="1:1" ht="24" x14ac:dyDescent="0.2">
      <c r="A61" s="202" t="s">
        <v>267</v>
      </c>
    </row>
    <row r="62" spans="1:1" ht="24" x14ac:dyDescent="0.2">
      <c r="A62" s="202" t="s">
        <v>268</v>
      </c>
    </row>
    <row r="63" spans="1:1" ht="24.75" thickBot="1" x14ac:dyDescent="0.25">
      <c r="A63" s="201" t="s">
        <v>275</v>
      </c>
    </row>
    <row r="64" spans="1:1" ht="12.75" thickBot="1" x14ac:dyDescent="0.25">
      <c r="A64" s="125" t="s">
        <v>70</v>
      </c>
    </row>
    <row r="65" spans="1:1" ht="60" x14ac:dyDescent="0.2">
      <c r="A65" s="112" t="s">
        <v>235</v>
      </c>
    </row>
  </sheetData>
  <mergeCells count="2">
    <mergeCell ref="A1:A2"/>
    <mergeCell ref="A58:A5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3" zoomScaleNormal="93" workbookViewId="0">
      <selection activeCell="M1" sqref="M1:M1048576"/>
    </sheetView>
  </sheetViews>
  <sheetFormatPr defaultColWidth="9" defaultRowHeight="12" x14ac:dyDescent="0.2"/>
  <cols>
    <col min="1" max="1" width="71.140625" style="48" customWidth="1"/>
    <col min="2" max="8" width="9" style="48" hidden="1" customWidth="1"/>
    <col min="9" max="12" width="0" style="48" hidden="1" customWidth="1"/>
    <col min="13" max="16384" width="9" style="48"/>
  </cols>
  <sheetData>
    <row r="1" spans="1:14" s="51" customFormat="1" ht="12" customHeight="1" x14ac:dyDescent="0.2">
      <c r="A1" s="213" t="s">
        <v>82</v>
      </c>
    </row>
    <row r="2" spans="1:14" s="51" customFormat="1" x14ac:dyDescent="0.2">
      <c r="A2" s="213"/>
    </row>
    <row r="3" spans="1:14" s="51" customFormat="1" x14ac:dyDescent="0.2">
      <c r="A3" s="160" t="s">
        <v>114</v>
      </c>
    </row>
    <row r="4" spans="1:14" s="53" customFormat="1" x14ac:dyDescent="0.2">
      <c r="A4" s="122" t="s">
        <v>100</v>
      </c>
    </row>
    <row r="5" spans="1:14" s="53" customFormat="1" x14ac:dyDescent="0.2">
      <c r="A5" s="98" t="s">
        <v>64</v>
      </c>
      <c r="B5" s="191" t="e">
        <f>'Отдыхай катай| FIT15'!B5</f>
        <v>#REF!</v>
      </c>
      <c r="C5" s="191" t="e">
        <f>'Отдыхай катай| FIT15'!C5</f>
        <v>#REF!</v>
      </c>
      <c r="D5" s="191" t="e">
        <f>'Отдыхай катай| FIT15'!D5</f>
        <v>#REF!</v>
      </c>
      <c r="E5" s="191" t="e">
        <f>'Отдыхай катай| FIT15'!E5</f>
        <v>#REF!</v>
      </c>
      <c r="F5" s="191" t="e">
        <f>'Отдыхай катай| FIT15'!F5</f>
        <v>#REF!</v>
      </c>
      <c r="G5" s="191" t="e">
        <f>'Отдыхай катай| FIT15'!G5</f>
        <v>#REF!</v>
      </c>
      <c r="H5" s="191" t="e">
        <f>'Отдыхай катай| FIT15'!H5</f>
        <v>#REF!</v>
      </c>
      <c r="I5" s="191" t="e">
        <f>'Отдыхай катай| FIT15'!I5</f>
        <v>#REF!</v>
      </c>
      <c r="J5" s="191" t="e">
        <f>'Отдыхай катай| FIT15'!J5</f>
        <v>#REF!</v>
      </c>
      <c r="K5" s="191" t="e">
        <f>'Отдыхай катай| FIT15'!K5</f>
        <v>#REF!</v>
      </c>
      <c r="L5" s="191" t="e">
        <f>'Отдыхай катай| FIT15'!L5</f>
        <v>#REF!</v>
      </c>
      <c r="M5" s="191" t="e">
        <f>'Отдыхай катай| FIT15'!M5</f>
        <v>#REF!</v>
      </c>
      <c r="N5" s="191" t="e">
        <f>'Отдыхай катай| FIT15'!N5</f>
        <v>#REF!</v>
      </c>
    </row>
    <row r="6" spans="1:14" s="53" customFormat="1" x14ac:dyDescent="0.2">
      <c r="A6" s="98"/>
      <c r="B6" s="191" t="e">
        <f>'Отдыхай катай| FIT15'!B6</f>
        <v>#REF!</v>
      </c>
      <c r="C6" s="191" t="e">
        <f>'Отдыхай катай| FIT15'!C6</f>
        <v>#REF!</v>
      </c>
      <c r="D6" s="191" t="e">
        <f>'Отдыхай катай| FIT15'!D6</f>
        <v>#REF!</v>
      </c>
      <c r="E6" s="191" t="e">
        <f>'Отдыхай катай| FIT15'!E6</f>
        <v>#REF!</v>
      </c>
      <c r="F6" s="191" t="e">
        <f>'Отдыхай катай| FIT15'!F6</f>
        <v>#REF!</v>
      </c>
      <c r="G6" s="191" t="e">
        <f>'Отдыхай катай| FIT15'!G6</f>
        <v>#REF!</v>
      </c>
      <c r="H6" s="191" t="e">
        <f>'Отдыхай катай| FIT15'!H6</f>
        <v>#REF!</v>
      </c>
      <c r="I6" s="191" t="e">
        <f>'Отдыхай катай| FIT15'!I6</f>
        <v>#REF!</v>
      </c>
      <c r="J6" s="191" t="e">
        <f>'Отдыхай катай| FIT15'!J6</f>
        <v>#REF!</v>
      </c>
      <c r="K6" s="191" t="e">
        <f>'Отдыхай катай| FIT15'!K6</f>
        <v>#REF!</v>
      </c>
      <c r="L6" s="191" t="e">
        <f>'Отдыхай катай| FIT15'!L6</f>
        <v>#REF!</v>
      </c>
      <c r="M6" s="191" t="e">
        <f>'Отдыхай катай| FIT15'!M6</f>
        <v>#REF!</v>
      </c>
      <c r="N6" s="191"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f>
        <v>#REF!</v>
      </c>
      <c r="C8" s="42" t="e">
        <f>ROUNDUP('Отдыхай катай| FIT15'!C8*0.87,)</f>
        <v>#REF!</v>
      </c>
      <c r="D8" s="42" t="e">
        <f>ROUNDUP('Отдыхай катай| FIT15'!D8*0.87,)</f>
        <v>#REF!</v>
      </c>
      <c r="E8" s="42" t="e">
        <f>ROUNDUP('Отдыхай катай| FIT15'!E8*0.87,)</f>
        <v>#REF!</v>
      </c>
      <c r="F8" s="42" t="e">
        <f>ROUNDUP('Отдыхай катай| FIT15'!F8*0.87,)</f>
        <v>#REF!</v>
      </c>
      <c r="G8" s="42" t="e">
        <f>ROUNDUP('Отдыхай катай| FIT15'!G8*0.87,)</f>
        <v>#REF!</v>
      </c>
      <c r="H8" s="42" t="e">
        <f>ROUNDUP('Отдыхай катай| FIT15'!H8*0.87,)</f>
        <v>#REF!</v>
      </c>
      <c r="I8" s="42" t="e">
        <f>ROUNDUP('Отдыхай катай| FIT15'!I8*0.87,)</f>
        <v>#REF!</v>
      </c>
      <c r="J8" s="42" t="e">
        <f>ROUNDUP('Отдыхай катай| FIT15'!J8*0.87,)</f>
        <v>#REF!</v>
      </c>
      <c r="K8" s="42" t="e">
        <f>ROUNDUP('Отдыхай катай| FIT15'!K8*0.87,)</f>
        <v>#REF!</v>
      </c>
      <c r="L8" s="42" t="e">
        <f>ROUNDUP('Отдыхай катай| FIT15'!L8*0.87,)</f>
        <v>#REF!</v>
      </c>
      <c r="M8" s="42" t="e">
        <f>ROUNDUP('Отдыхай катай| FIT15'!M8*0.87,)</f>
        <v>#REF!</v>
      </c>
      <c r="N8" s="42" t="e">
        <f>ROUNDUP('Отдыхай катай| FIT15'!N8*0.87,)</f>
        <v>#REF!</v>
      </c>
    </row>
    <row r="9" spans="1:14" s="53" customFormat="1" x14ac:dyDescent="0.2">
      <c r="A9" s="88">
        <v>2</v>
      </c>
      <c r="B9" s="42" t="e">
        <f>ROUNDUP('Отдыхай катай| FIT15'!B9*0.87,)</f>
        <v>#REF!</v>
      </c>
      <c r="C9" s="42" t="e">
        <f>ROUNDUP('Отдыхай катай| FIT15'!C9*0.87,)</f>
        <v>#REF!</v>
      </c>
      <c r="D9" s="42" t="e">
        <f>ROUNDUP('Отдыхай катай| FIT15'!D9*0.87,)</f>
        <v>#REF!</v>
      </c>
      <c r="E9" s="42" t="e">
        <f>ROUNDUP('Отдыхай катай| FIT15'!E9*0.87,)</f>
        <v>#REF!</v>
      </c>
      <c r="F9" s="42" t="e">
        <f>ROUNDUP('Отдыхай катай| FIT15'!F9*0.87,)</f>
        <v>#REF!</v>
      </c>
      <c r="G9" s="42" t="e">
        <f>ROUNDUP('Отдыхай катай| FIT15'!G9*0.87,)</f>
        <v>#REF!</v>
      </c>
      <c r="H9" s="42" t="e">
        <f>ROUNDUP('Отдыхай катай| FIT15'!H9*0.87,)</f>
        <v>#REF!</v>
      </c>
      <c r="I9" s="42" t="e">
        <f>ROUNDUP('Отдыхай катай| FIT15'!I9*0.87,)</f>
        <v>#REF!</v>
      </c>
      <c r="J9" s="42" t="e">
        <f>ROUNDUP('Отдыхай катай| FIT15'!J9*0.87,)</f>
        <v>#REF!</v>
      </c>
      <c r="K9" s="42" t="e">
        <f>ROUNDUP('Отдыхай катай| FIT15'!K9*0.87,)</f>
        <v>#REF!</v>
      </c>
      <c r="L9" s="42" t="e">
        <f>ROUNDUP('Отдыхай катай| FIT15'!L9*0.87,)</f>
        <v>#REF!</v>
      </c>
      <c r="M9" s="42" t="e">
        <f>ROUNDUP('Отдыхай катай| FIT15'!M9*0.87,)</f>
        <v>#REF!</v>
      </c>
      <c r="N9" s="42" t="e">
        <f>ROUNDUP('Отдыхай катай| FIT15'!N9*0.87,)</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f>
        <v>#REF!</v>
      </c>
      <c r="C11" s="42" t="e">
        <f>ROUNDUP('Отдыхай катай| FIT15'!C11*0.87,)</f>
        <v>#REF!</v>
      </c>
      <c r="D11" s="42" t="e">
        <f>ROUNDUP('Отдыхай катай| FIT15'!D11*0.87,)</f>
        <v>#REF!</v>
      </c>
      <c r="E11" s="42" t="e">
        <f>ROUNDUP('Отдыхай катай| FIT15'!E11*0.87,)</f>
        <v>#REF!</v>
      </c>
      <c r="F11" s="42" t="e">
        <f>ROUNDUP('Отдыхай катай| FIT15'!F11*0.87,)</f>
        <v>#REF!</v>
      </c>
      <c r="G11" s="42" t="e">
        <f>ROUNDUP('Отдыхай катай| FIT15'!G11*0.87,)</f>
        <v>#REF!</v>
      </c>
      <c r="H11" s="42" t="e">
        <f>ROUNDUP('Отдыхай катай| FIT15'!H11*0.87,)</f>
        <v>#REF!</v>
      </c>
      <c r="I11" s="42" t="e">
        <f>ROUNDUP('Отдыхай катай| FIT15'!I11*0.87,)</f>
        <v>#REF!</v>
      </c>
      <c r="J11" s="42" t="e">
        <f>ROUNDUP('Отдыхай катай| FIT15'!J11*0.87,)</f>
        <v>#REF!</v>
      </c>
      <c r="K11" s="42" t="e">
        <f>ROUNDUP('Отдыхай катай| FIT15'!K11*0.87,)</f>
        <v>#REF!</v>
      </c>
      <c r="L11" s="42" t="e">
        <f>ROUNDUP('Отдыхай катай| FIT15'!L11*0.87,)</f>
        <v>#REF!</v>
      </c>
      <c r="M11" s="42" t="e">
        <f>ROUNDUP('Отдыхай катай| FIT15'!M11*0.87,)</f>
        <v>#REF!</v>
      </c>
      <c r="N11" s="42" t="e">
        <f>ROUNDUP('Отдыхай катай| FIT15'!N11*0.87,)</f>
        <v>#REF!</v>
      </c>
    </row>
    <row r="12" spans="1:14" s="53" customFormat="1" x14ac:dyDescent="0.2">
      <c r="A12" s="180">
        <v>2</v>
      </c>
      <c r="B12" s="42" t="e">
        <f>ROUNDUP('Отдыхай катай| FIT15'!B12*0.87,)</f>
        <v>#REF!</v>
      </c>
      <c r="C12" s="42" t="e">
        <f>ROUNDUP('Отдыхай катай| FIT15'!C12*0.87,)</f>
        <v>#REF!</v>
      </c>
      <c r="D12" s="42" t="e">
        <f>ROUNDUP('Отдыхай катай| FIT15'!D12*0.87,)</f>
        <v>#REF!</v>
      </c>
      <c r="E12" s="42" t="e">
        <f>ROUNDUP('Отдыхай катай| FIT15'!E12*0.87,)</f>
        <v>#REF!</v>
      </c>
      <c r="F12" s="42" t="e">
        <f>ROUNDUP('Отдыхай катай| FIT15'!F12*0.87,)</f>
        <v>#REF!</v>
      </c>
      <c r="G12" s="42" t="e">
        <f>ROUNDUP('Отдыхай катай| FIT15'!G12*0.87,)</f>
        <v>#REF!</v>
      </c>
      <c r="H12" s="42" t="e">
        <f>ROUNDUP('Отдыхай катай| FIT15'!H12*0.87,)</f>
        <v>#REF!</v>
      </c>
      <c r="I12" s="42" t="e">
        <f>ROUNDUP('Отдыхай катай| FIT15'!I12*0.87,)</f>
        <v>#REF!</v>
      </c>
      <c r="J12" s="42" t="e">
        <f>ROUNDUP('Отдыхай катай| FIT15'!J12*0.87,)</f>
        <v>#REF!</v>
      </c>
      <c r="K12" s="42" t="e">
        <f>ROUNDUP('Отдыхай катай| FIT15'!K12*0.87,)</f>
        <v>#REF!</v>
      </c>
      <c r="L12" s="42" t="e">
        <f>ROUNDUP('Отдыхай катай| FIT15'!L12*0.87,)</f>
        <v>#REF!</v>
      </c>
      <c r="M12" s="42" t="e">
        <f>ROUNDUP('Отдыхай катай| FIT15'!M12*0.87,)</f>
        <v>#REF!</v>
      </c>
      <c r="N12" s="42" t="e">
        <f>ROUNDUP('Отдыхай катай| FIT15'!N12*0.87,)</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f>
        <v>#REF!</v>
      </c>
      <c r="C14" s="42" t="e">
        <f>ROUNDUP('Отдыхай катай| FIT15'!C14*0.87,)</f>
        <v>#REF!</v>
      </c>
      <c r="D14" s="42" t="e">
        <f>ROUNDUP('Отдыхай катай| FIT15'!D14*0.87,)</f>
        <v>#REF!</v>
      </c>
      <c r="E14" s="42" t="e">
        <f>ROUNDUP('Отдыхай катай| FIT15'!E14*0.87,)</f>
        <v>#REF!</v>
      </c>
      <c r="F14" s="42" t="e">
        <f>ROUNDUP('Отдыхай катай| FIT15'!F14*0.87,)</f>
        <v>#REF!</v>
      </c>
      <c r="G14" s="42" t="e">
        <f>ROUNDUP('Отдыхай катай| FIT15'!G14*0.87,)</f>
        <v>#REF!</v>
      </c>
      <c r="H14" s="42" t="e">
        <f>ROUNDUP('Отдыхай катай| FIT15'!H14*0.87,)</f>
        <v>#REF!</v>
      </c>
      <c r="I14" s="42" t="e">
        <f>ROUNDUP('Отдыхай катай| FIT15'!I14*0.87,)</f>
        <v>#REF!</v>
      </c>
      <c r="J14" s="42" t="e">
        <f>ROUNDUP('Отдыхай катай| FIT15'!J14*0.87,)</f>
        <v>#REF!</v>
      </c>
      <c r="K14" s="42" t="e">
        <f>ROUNDUP('Отдыхай катай| FIT15'!K14*0.87,)</f>
        <v>#REF!</v>
      </c>
      <c r="L14" s="42" t="e">
        <f>ROUNDUP('Отдыхай катай| FIT15'!L14*0.87,)</f>
        <v>#REF!</v>
      </c>
      <c r="M14" s="42" t="e">
        <f>ROUNDUP('Отдыхай катай| FIT15'!M14*0.87,)</f>
        <v>#REF!</v>
      </c>
      <c r="N14" s="42" t="e">
        <f>ROUNDUP('Отдыхай катай| FIT15'!N14*0.87,)</f>
        <v>#REF!</v>
      </c>
    </row>
    <row r="15" spans="1:14" s="53" customFormat="1" x14ac:dyDescent="0.2">
      <c r="A15" s="88">
        <f>A9</f>
        <v>2</v>
      </c>
      <c r="B15" s="42" t="e">
        <f>ROUNDUP('Отдыхай катай| FIT15'!B15*0.87,)</f>
        <v>#REF!</v>
      </c>
      <c r="C15" s="42" t="e">
        <f>ROUNDUP('Отдыхай катай| FIT15'!C15*0.87,)</f>
        <v>#REF!</v>
      </c>
      <c r="D15" s="42" t="e">
        <f>ROUNDUP('Отдыхай катай| FIT15'!D15*0.87,)</f>
        <v>#REF!</v>
      </c>
      <c r="E15" s="42" t="e">
        <f>ROUNDUP('Отдыхай катай| FIT15'!E15*0.87,)</f>
        <v>#REF!</v>
      </c>
      <c r="F15" s="42" t="e">
        <f>ROUNDUP('Отдыхай катай| FIT15'!F15*0.87,)</f>
        <v>#REF!</v>
      </c>
      <c r="G15" s="42" t="e">
        <f>ROUNDUP('Отдыхай катай| FIT15'!G15*0.87,)</f>
        <v>#REF!</v>
      </c>
      <c r="H15" s="42" t="e">
        <f>ROUNDUP('Отдыхай катай| FIT15'!H15*0.87,)</f>
        <v>#REF!</v>
      </c>
      <c r="I15" s="42" t="e">
        <f>ROUNDUP('Отдыхай катай| FIT15'!I15*0.87,)</f>
        <v>#REF!</v>
      </c>
      <c r="J15" s="42" t="e">
        <f>ROUNDUP('Отдыхай катай| FIT15'!J15*0.87,)</f>
        <v>#REF!</v>
      </c>
      <c r="K15" s="42" t="e">
        <f>ROUNDUP('Отдыхай катай| FIT15'!K15*0.87,)</f>
        <v>#REF!</v>
      </c>
      <c r="L15" s="42" t="e">
        <f>ROUNDUP('Отдыхай катай| FIT15'!L15*0.87,)</f>
        <v>#REF!</v>
      </c>
      <c r="M15" s="42" t="e">
        <f>ROUNDUP('Отдыхай катай| FIT15'!M15*0.87,)</f>
        <v>#REF!</v>
      </c>
      <c r="N15" s="42" t="e">
        <f>ROUNDUP('Отдыхай катай| FIT15'!N15*0.87,)</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f>
        <v>#REF!</v>
      </c>
      <c r="C17" s="42" t="e">
        <f>ROUNDUP('Отдыхай катай| FIT15'!C17*0.87,)</f>
        <v>#REF!</v>
      </c>
      <c r="D17" s="42" t="e">
        <f>ROUNDUP('Отдыхай катай| FIT15'!D17*0.87,)</f>
        <v>#REF!</v>
      </c>
      <c r="E17" s="42" t="e">
        <f>ROUNDUP('Отдыхай катай| FIT15'!E17*0.87,)</f>
        <v>#REF!</v>
      </c>
      <c r="F17" s="42" t="e">
        <f>ROUNDUP('Отдыхай катай| FIT15'!F17*0.87,)</f>
        <v>#REF!</v>
      </c>
      <c r="G17" s="42" t="e">
        <f>ROUNDUP('Отдыхай катай| FIT15'!G17*0.87,)</f>
        <v>#REF!</v>
      </c>
      <c r="H17" s="42" t="e">
        <f>ROUNDUP('Отдыхай катай| FIT15'!H17*0.87,)</f>
        <v>#REF!</v>
      </c>
      <c r="I17" s="42" t="e">
        <f>ROUNDUP('Отдыхай катай| FIT15'!I17*0.87,)</f>
        <v>#REF!</v>
      </c>
      <c r="J17" s="42" t="e">
        <f>ROUNDUP('Отдыхай катай| FIT15'!J17*0.87,)</f>
        <v>#REF!</v>
      </c>
      <c r="K17" s="42" t="e">
        <f>ROUNDUP('Отдыхай катай| FIT15'!K17*0.87,)</f>
        <v>#REF!</v>
      </c>
      <c r="L17" s="42" t="e">
        <f>ROUNDUP('Отдыхай катай| FIT15'!L17*0.87,)</f>
        <v>#REF!</v>
      </c>
      <c r="M17" s="42" t="e">
        <f>ROUNDUP('Отдыхай катай| FIT15'!M17*0.87,)</f>
        <v>#REF!</v>
      </c>
      <c r="N17" s="42" t="e">
        <f>ROUNDUP('Отдыхай катай| FIT15'!N17*0.87,)</f>
        <v>#REF!</v>
      </c>
    </row>
    <row r="18" spans="1:14" s="53" customFormat="1" x14ac:dyDescent="0.2">
      <c r="A18" s="88">
        <f>A9</f>
        <v>2</v>
      </c>
      <c r="B18" s="42" t="e">
        <f>ROUNDUP('Отдыхай катай| FIT15'!B18*0.87,)</f>
        <v>#REF!</v>
      </c>
      <c r="C18" s="42" t="e">
        <f>ROUNDUP('Отдыхай катай| FIT15'!C18*0.87,)</f>
        <v>#REF!</v>
      </c>
      <c r="D18" s="42" t="e">
        <f>ROUNDUP('Отдыхай катай| FIT15'!D18*0.87,)</f>
        <v>#REF!</v>
      </c>
      <c r="E18" s="42" t="e">
        <f>ROUNDUP('Отдыхай катай| FIT15'!E18*0.87,)</f>
        <v>#REF!</v>
      </c>
      <c r="F18" s="42" t="e">
        <f>ROUNDUP('Отдыхай катай| FIT15'!F18*0.87,)</f>
        <v>#REF!</v>
      </c>
      <c r="G18" s="42" t="e">
        <f>ROUNDUP('Отдыхай катай| FIT15'!G18*0.87,)</f>
        <v>#REF!</v>
      </c>
      <c r="H18" s="42" t="e">
        <f>ROUNDUP('Отдыхай катай| FIT15'!H18*0.87,)</f>
        <v>#REF!</v>
      </c>
      <c r="I18" s="42" t="e">
        <f>ROUNDUP('Отдыхай катай| FIT15'!I18*0.87,)</f>
        <v>#REF!</v>
      </c>
      <c r="J18" s="42" t="e">
        <f>ROUNDUP('Отдыхай катай| FIT15'!J18*0.87,)</f>
        <v>#REF!</v>
      </c>
      <c r="K18" s="42" t="e">
        <f>ROUNDUP('Отдыхай катай| FIT15'!K18*0.87,)</f>
        <v>#REF!</v>
      </c>
      <c r="L18" s="42" t="e">
        <f>ROUNDUP('Отдыхай катай| FIT15'!L18*0.87,)</f>
        <v>#REF!</v>
      </c>
      <c r="M18" s="42" t="e">
        <f>ROUNDUP('Отдыхай катай| FIT15'!M18*0.87,)</f>
        <v>#REF!</v>
      </c>
      <c r="N18" s="42" t="e">
        <f>ROUNDUP('Отдыхай катай| FIT15'!N18*0.87,)</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f>
        <v>#REF!</v>
      </c>
      <c r="C20" s="42" t="e">
        <f>ROUNDUP('Отдыхай катай| FIT15'!C20*0.87,)</f>
        <v>#REF!</v>
      </c>
      <c r="D20" s="42" t="e">
        <f>ROUNDUP('Отдыхай катай| FIT15'!D20*0.87,)</f>
        <v>#REF!</v>
      </c>
      <c r="E20" s="42" t="e">
        <f>ROUNDUP('Отдыхай катай| FIT15'!E20*0.87,)</f>
        <v>#REF!</v>
      </c>
      <c r="F20" s="42" t="e">
        <f>ROUNDUP('Отдыхай катай| FIT15'!F20*0.87,)</f>
        <v>#REF!</v>
      </c>
      <c r="G20" s="42" t="e">
        <f>ROUNDUP('Отдыхай катай| FIT15'!G20*0.87,)</f>
        <v>#REF!</v>
      </c>
      <c r="H20" s="42" t="e">
        <f>ROUNDUP('Отдыхай катай| FIT15'!H20*0.87,)</f>
        <v>#REF!</v>
      </c>
      <c r="I20" s="42" t="e">
        <f>ROUNDUP('Отдыхай катай| FIT15'!I20*0.87,)</f>
        <v>#REF!</v>
      </c>
      <c r="J20" s="42" t="e">
        <f>ROUNDUP('Отдыхай катай| FIT15'!J20*0.87,)</f>
        <v>#REF!</v>
      </c>
      <c r="K20" s="42" t="e">
        <f>ROUNDUP('Отдыхай катай| FIT15'!K20*0.87,)</f>
        <v>#REF!</v>
      </c>
      <c r="L20" s="42" t="e">
        <f>ROUNDUP('Отдыхай катай| FIT15'!L20*0.87,)</f>
        <v>#REF!</v>
      </c>
      <c r="M20" s="42" t="e">
        <f>ROUNDUP('Отдыхай катай| FIT15'!M20*0.87,)</f>
        <v>#REF!</v>
      </c>
      <c r="N20" s="42" t="e">
        <f>ROUNDUP('Отдыхай катай| FIT15'!N20*0.87,)</f>
        <v>#REF!</v>
      </c>
    </row>
    <row r="21" spans="1:14" s="53" customFormat="1" x14ac:dyDescent="0.2">
      <c r="A21" s="88">
        <v>2</v>
      </c>
      <c r="B21" s="42" t="e">
        <f>ROUNDUP('Отдыхай катай| FIT15'!B21*0.87,)</f>
        <v>#REF!</v>
      </c>
      <c r="C21" s="42" t="e">
        <f>ROUNDUP('Отдыхай катай| FIT15'!C21*0.87,)</f>
        <v>#REF!</v>
      </c>
      <c r="D21" s="42" t="e">
        <f>ROUNDUP('Отдыхай катай| FIT15'!D21*0.87,)</f>
        <v>#REF!</v>
      </c>
      <c r="E21" s="42" t="e">
        <f>ROUNDUP('Отдыхай катай| FIT15'!E21*0.87,)</f>
        <v>#REF!</v>
      </c>
      <c r="F21" s="42" t="e">
        <f>ROUNDUP('Отдыхай катай| FIT15'!F21*0.87,)</f>
        <v>#REF!</v>
      </c>
      <c r="G21" s="42" t="e">
        <f>ROUNDUP('Отдыхай катай| FIT15'!G21*0.87,)</f>
        <v>#REF!</v>
      </c>
      <c r="H21" s="42" t="e">
        <f>ROUNDUP('Отдыхай катай| FIT15'!H21*0.87,)</f>
        <v>#REF!</v>
      </c>
      <c r="I21" s="42" t="e">
        <f>ROUNDUP('Отдыхай катай| FIT15'!I21*0.87,)</f>
        <v>#REF!</v>
      </c>
      <c r="J21" s="42" t="e">
        <f>ROUNDUP('Отдыхай катай| FIT15'!J21*0.87,)</f>
        <v>#REF!</v>
      </c>
      <c r="K21" s="42" t="e">
        <f>ROUNDUP('Отдыхай катай| FIT15'!K21*0.87,)</f>
        <v>#REF!</v>
      </c>
      <c r="L21" s="42" t="e">
        <f>ROUNDUP('Отдыхай катай| FIT15'!L21*0.87,)</f>
        <v>#REF!</v>
      </c>
      <c r="M21" s="42" t="e">
        <f>ROUNDUP('Отдыхай катай| FIT15'!M21*0.87,)</f>
        <v>#REF!</v>
      </c>
      <c r="N21" s="42" t="e">
        <f>ROUNDUP('Отдыхай катай| FIT15'!N21*0.87,)</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f>
        <v>#REF!</v>
      </c>
      <c r="C23" s="42" t="e">
        <f>ROUNDUP('Отдыхай катай| FIT15'!C23*0.87,)</f>
        <v>#REF!</v>
      </c>
      <c r="D23" s="42" t="e">
        <f>ROUNDUP('Отдыхай катай| FIT15'!D23*0.87,)</f>
        <v>#REF!</v>
      </c>
      <c r="E23" s="42" t="e">
        <f>ROUNDUP('Отдыхай катай| FIT15'!E23*0.87,)</f>
        <v>#REF!</v>
      </c>
      <c r="F23" s="42" t="e">
        <f>ROUNDUP('Отдыхай катай| FIT15'!F23*0.87,)</f>
        <v>#REF!</v>
      </c>
      <c r="G23" s="42" t="e">
        <f>ROUNDUP('Отдыхай катай| FIT15'!G23*0.87,)</f>
        <v>#REF!</v>
      </c>
      <c r="H23" s="42" t="e">
        <f>ROUNDUP('Отдыхай катай| FIT15'!H23*0.87,)</f>
        <v>#REF!</v>
      </c>
      <c r="I23" s="42" t="e">
        <f>ROUNDUP('Отдыхай катай| FIT15'!I23*0.87,)</f>
        <v>#REF!</v>
      </c>
      <c r="J23" s="42" t="e">
        <f>ROUNDUP('Отдыхай катай| FIT15'!J23*0.87,)</f>
        <v>#REF!</v>
      </c>
      <c r="K23" s="42" t="e">
        <f>ROUNDUP('Отдыхай катай| FIT15'!K23*0.87,)</f>
        <v>#REF!</v>
      </c>
      <c r="L23" s="42" t="e">
        <f>ROUNDUP('Отдыхай катай| FIT15'!L23*0.87,)</f>
        <v>#REF!</v>
      </c>
      <c r="M23" s="42" t="e">
        <f>ROUNDUP('Отдыхай катай| FIT15'!M23*0.87,)</f>
        <v>#REF!</v>
      </c>
      <c r="N23" s="42" t="e">
        <f>ROUNDUP('Отдыхай катай| FIT15'!N23*0.87,)</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3" t="s">
        <v>276</v>
      </c>
    </row>
    <row r="36" spans="1:1" ht="48.75" thickBot="1" x14ac:dyDescent="0.25">
      <c r="A36" s="204" t="s">
        <v>277</v>
      </c>
    </row>
    <row r="37" spans="1:1" ht="12" customHeight="1" x14ac:dyDescent="0.2">
      <c r="A37" s="214" t="s">
        <v>274</v>
      </c>
    </row>
    <row r="38" spans="1:1" ht="132.6" customHeight="1" thickBot="1" x14ac:dyDescent="0.25">
      <c r="A38" s="215"/>
    </row>
    <row r="39" spans="1:1" ht="22.15" customHeight="1" thickBot="1" x14ac:dyDescent="0.25">
      <c r="A39" s="182" t="s">
        <v>270</v>
      </c>
    </row>
    <row r="40" spans="1:1" ht="24" x14ac:dyDescent="0.2">
      <c r="A40" s="202" t="s">
        <v>267</v>
      </c>
    </row>
    <row r="41" spans="1:1" ht="24" x14ac:dyDescent="0.2">
      <c r="A41" s="202" t="s">
        <v>268</v>
      </c>
    </row>
    <row r="42" spans="1:1" ht="24.75" thickBot="1" x14ac:dyDescent="0.25">
      <c r="A42" s="201"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13" t="s">
        <v>82</v>
      </c>
    </row>
    <row r="2" spans="1:14" s="51" customFormat="1" x14ac:dyDescent="0.2">
      <c r="A2" s="213"/>
    </row>
    <row r="3" spans="1:14" s="51" customFormat="1" x14ac:dyDescent="0.2">
      <c r="A3" s="160" t="s">
        <v>114</v>
      </c>
    </row>
    <row r="4" spans="1:14" s="53" customFormat="1" x14ac:dyDescent="0.2">
      <c r="A4" s="122" t="s">
        <v>100</v>
      </c>
    </row>
    <row r="5" spans="1:14" s="53" customFormat="1" x14ac:dyDescent="0.2">
      <c r="A5" s="98" t="s">
        <v>64</v>
      </c>
      <c r="B5" s="191" t="e">
        <f>'Отдыхай катай| FIT15'!B5</f>
        <v>#REF!</v>
      </c>
      <c r="C5" s="191" t="e">
        <f>'Отдыхай катай| FIT15'!C5</f>
        <v>#REF!</v>
      </c>
      <c r="D5" s="191" t="e">
        <f>'Отдыхай катай| FIT15'!D5</f>
        <v>#REF!</v>
      </c>
      <c r="E5" s="191" t="e">
        <f>'Отдыхай катай| FIT15'!E5</f>
        <v>#REF!</v>
      </c>
      <c r="F5" s="191" t="e">
        <f>'Отдыхай катай| FIT15'!F5</f>
        <v>#REF!</v>
      </c>
      <c r="G5" s="191" t="e">
        <f>'Отдыхай катай| FIT15'!G5</f>
        <v>#REF!</v>
      </c>
      <c r="H5" s="191" t="e">
        <f>'Отдыхай катай| FIT15'!H5</f>
        <v>#REF!</v>
      </c>
      <c r="I5" s="191" t="e">
        <f>'Отдыхай катай| FIT15'!I5</f>
        <v>#REF!</v>
      </c>
      <c r="J5" s="191" t="e">
        <f>'Отдыхай катай| FIT15'!J5</f>
        <v>#REF!</v>
      </c>
      <c r="K5" s="191" t="e">
        <f>'Отдыхай катай| FIT15'!K5</f>
        <v>#REF!</v>
      </c>
      <c r="L5" s="191" t="e">
        <f>'Отдыхай катай| FIT15'!L5</f>
        <v>#REF!</v>
      </c>
      <c r="M5" s="191" t="e">
        <f>'Отдыхай катай| FIT15'!M5</f>
        <v>#REF!</v>
      </c>
      <c r="N5" s="191" t="e">
        <f>'Отдыхай катай| FIT15'!N5</f>
        <v>#REF!</v>
      </c>
    </row>
    <row r="6" spans="1:14" s="53" customFormat="1" x14ac:dyDescent="0.2">
      <c r="A6" s="98"/>
      <c r="B6" s="191" t="e">
        <f>'Отдыхай катай| FIT15'!B6</f>
        <v>#REF!</v>
      </c>
      <c r="C6" s="191" t="e">
        <f>'Отдыхай катай| FIT15'!C6</f>
        <v>#REF!</v>
      </c>
      <c r="D6" s="191" t="e">
        <f>'Отдыхай катай| FIT15'!D6</f>
        <v>#REF!</v>
      </c>
      <c r="E6" s="191" t="e">
        <f>'Отдыхай катай| FIT15'!E6</f>
        <v>#REF!</v>
      </c>
      <c r="F6" s="191" t="e">
        <f>'Отдыхай катай| FIT15'!F6</f>
        <v>#REF!</v>
      </c>
      <c r="G6" s="191" t="e">
        <f>'Отдыхай катай| FIT15'!G6</f>
        <v>#REF!</v>
      </c>
      <c r="H6" s="191" t="e">
        <f>'Отдыхай катай| FIT15'!H6</f>
        <v>#REF!</v>
      </c>
      <c r="I6" s="191" t="e">
        <f>'Отдыхай катай| FIT15'!I6</f>
        <v>#REF!</v>
      </c>
      <c r="J6" s="191" t="e">
        <f>'Отдыхай катай| FIT15'!J6</f>
        <v>#REF!</v>
      </c>
      <c r="K6" s="191" t="e">
        <f>'Отдыхай катай| FIT15'!K6</f>
        <v>#REF!</v>
      </c>
      <c r="L6" s="191" t="e">
        <f>'Отдыхай катай| FIT15'!L6</f>
        <v>#REF!</v>
      </c>
      <c r="M6" s="191" t="e">
        <f>'Отдыхай катай| FIT15'!M6</f>
        <v>#REF!</v>
      </c>
      <c r="N6" s="191"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FIT15'!B8*0.87,)+25</f>
        <v>#REF!</v>
      </c>
      <c r="C8" s="42" t="e">
        <f>ROUNDUP('Отдыхай катай| FIT15'!C8*0.87,)+25</f>
        <v>#REF!</v>
      </c>
      <c r="D8" s="42" t="e">
        <f>ROUNDUP('Отдыхай катай| FIT15'!D8*0.87,)+25</f>
        <v>#REF!</v>
      </c>
      <c r="E8" s="42" t="e">
        <f>ROUNDUP('Отдыхай катай| FIT15'!E8*0.87,)+25</f>
        <v>#REF!</v>
      </c>
      <c r="F8" s="42" t="e">
        <f>ROUNDUP('Отдыхай катай| FIT15'!F8*0.87,)+25</f>
        <v>#REF!</v>
      </c>
      <c r="G8" s="42" t="e">
        <f>ROUNDUP('Отдыхай катай| FIT15'!G8*0.87,)+25</f>
        <v>#REF!</v>
      </c>
      <c r="H8" s="42" t="e">
        <f>ROUNDUP('Отдыхай катай| FIT15'!H8*0.87,)+25</f>
        <v>#REF!</v>
      </c>
      <c r="I8" s="42" t="e">
        <f>ROUNDUP('Отдыхай катай| FIT15'!I8*0.87,)+25</f>
        <v>#REF!</v>
      </c>
      <c r="J8" s="42" t="e">
        <f>ROUNDUP('Отдыхай катай| FIT15'!J8*0.87,)+25</f>
        <v>#REF!</v>
      </c>
      <c r="K8" s="42" t="e">
        <f>ROUNDUP('Отдыхай катай| FIT15'!K8*0.87,)+25</f>
        <v>#REF!</v>
      </c>
      <c r="L8" s="42" t="e">
        <f>ROUNDUP('Отдыхай катай| FIT15'!L8*0.87,)+25</f>
        <v>#REF!</v>
      </c>
      <c r="M8" s="42" t="e">
        <f>ROUNDUP('Отдыхай катай| FIT15'!M8*0.87,)+25</f>
        <v>#REF!</v>
      </c>
      <c r="N8" s="42" t="e">
        <f>ROUNDUP('Отдыхай катай| FIT15'!N8*0.87,)+25</f>
        <v>#REF!</v>
      </c>
    </row>
    <row r="9" spans="1:14" s="53" customFormat="1" x14ac:dyDescent="0.2">
      <c r="A9" s="88">
        <v>2</v>
      </c>
      <c r="B9" s="42" t="e">
        <f>ROUNDUP('Отдыхай катай| FIT15'!B9*0.87,)+25</f>
        <v>#REF!</v>
      </c>
      <c r="C9" s="42" t="e">
        <f>ROUNDUP('Отдыхай катай| FIT15'!C9*0.87,)+25</f>
        <v>#REF!</v>
      </c>
      <c r="D9" s="42" t="e">
        <f>ROUNDUP('Отдыхай катай| FIT15'!D9*0.87,)+25</f>
        <v>#REF!</v>
      </c>
      <c r="E9" s="42" t="e">
        <f>ROUNDUP('Отдыхай катай| FIT15'!E9*0.87,)+25</f>
        <v>#REF!</v>
      </c>
      <c r="F9" s="42" t="e">
        <f>ROUNDUP('Отдыхай катай| FIT15'!F9*0.87,)+25</f>
        <v>#REF!</v>
      </c>
      <c r="G9" s="42" t="e">
        <f>ROUNDUP('Отдыхай катай| FIT15'!G9*0.87,)+25</f>
        <v>#REF!</v>
      </c>
      <c r="H9" s="42" t="e">
        <f>ROUNDUP('Отдыхай катай| FIT15'!H9*0.87,)+25</f>
        <v>#REF!</v>
      </c>
      <c r="I9" s="42" t="e">
        <f>ROUNDUP('Отдыхай катай| FIT15'!I9*0.87,)+25</f>
        <v>#REF!</v>
      </c>
      <c r="J9" s="42" t="e">
        <f>ROUNDUP('Отдыхай катай| FIT15'!J9*0.87,)+25</f>
        <v>#REF!</v>
      </c>
      <c r="K9" s="42" t="e">
        <f>ROUNDUP('Отдыхай катай| FIT15'!K9*0.87,)+25</f>
        <v>#REF!</v>
      </c>
      <c r="L9" s="42" t="e">
        <f>ROUNDUP('Отдыхай катай| FIT15'!L9*0.87,)+25</f>
        <v>#REF!</v>
      </c>
      <c r="M9" s="42" t="e">
        <f>ROUNDUP('Отдыхай катай| FIT15'!M9*0.87,)+25</f>
        <v>#REF!</v>
      </c>
      <c r="N9" s="42" t="e">
        <f>ROUNDUP('Отдыхай катай| FIT15'!N9*0.87,)+25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FIT15'!B11*0.87,)+25</f>
        <v>#REF!</v>
      </c>
      <c r="C11" s="42" t="e">
        <f>ROUNDUP('Отдыхай катай| FIT15'!C11*0.87,)+25</f>
        <v>#REF!</v>
      </c>
      <c r="D11" s="42" t="e">
        <f>ROUNDUP('Отдыхай катай| FIT15'!D11*0.87,)+25</f>
        <v>#REF!</v>
      </c>
      <c r="E11" s="42" t="e">
        <f>ROUNDUP('Отдыхай катай| FIT15'!E11*0.87,)+25</f>
        <v>#REF!</v>
      </c>
      <c r="F11" s="42" t="e">
        <f>ROUNDUP('Отдыхай катай| FIT15'!F11*0.87,)+25</f>
        <v>#REF!</v>
      </c>
      <c r="G11" s="42" t="e">
        <f>ROUNDUP('Отдыхай катай| FIT15'!G11*0.87,)+25</f>
        <v>#REF!</v>
      </c>
      <c r="H11" s="42" t="e">
        <f>ROUNDUP('Отдыхай катай| FIT15'!H11*0.87,)+25</f>
        <v>#REF!</v>
      </c>
      <c r="I11" s="42" t="e">
        <f>ROUNDUP('Отдыхай катай| FIT15'!I11*0.87,)+25</f>
        <v>#REF!</v>
      </c>
      <c r="J11" s="42" t="e">
        <f>ROUNDUP('Отдыхай катай| FIT15'!J11*0.87,)+25</f>
        <v>#REF!</v>
      </c>
      <c r="K11" s="42" t="e">
        <f>ROUNDUP('Отдыхай катай| FIT15'!K11*0.87,)+25</f>
        <v>#REF!</v>
      </c>
      <c r="L11" s="42" t="e">
        <f>ROUNDUP('Отдыхай катай| FIT15'!L11*0.87,)+25</f>
        <v>#REF!</v>
      </c>
      <c r="M11" s="42" t="e">
        <f>ROUNDUP('Отдыхай катай| FIT15'!M11*0.87,)+25</f>
        <v>#REF!</v>
      </c>
      <c r="N11" s="42" t="e">
        <f>ROUNDUP('Отдыхай катай| FIT15'!N11*0.87,)+25</f>
        <v>#REF!</v>
      </c>
    </row>
    <row r="12" spans="1:14" s="53" customFormat="1" x14ac:dyDescent="0.2">
      <c r="A12" s="180">
        <v>2</v>
      </c>
      <c r="B12" s="42" t="e">
        <f>ROUNDUP('Отдыхай катай| FIT15'!B12*0.87,)+25</f>
        <v>#REF!</v>
      </c>
      <c r="C12" s="42" t="e">
        <f>ROUNDUP('Отдыхай катай| FIT15'!C12*0.87,)+25</f>
        <v>#REF!</v>
      </c>
      <c r="D12" s="42" t="e">
        <f>ROUNDUP('Отдыхай катай| FIT15'!D12*0.87,)+25</f>
        <v>#REF!</v>
      </c>
      <c r="E12" s="42" t="e">
        <f>ROUNDUP('Отдыхай катай| FIT15'!E12*0.87,)+25</f>
        <v>#REF!</v>
      </c>
      <c r="F12" s="42" t="e">
        <f>ROUNDUP('Отдыхай катай| FIT15'!F12*0.87,)+25</f>
        <v>#REF!</v>
      </c>
      <c r="G12" s="42" t="e">
        <f>ROUNDUP('Отдыхай катай| FIT15'!G12*0.87,)+25</f>
        <v>#REF!</v>
      </c>
      <c r="H12" s="42" t="e">
        <f>ROUNDUP('Отдыхай катай| FIT15'!H12*0.87,)+25</f>
        <v>#REF!</v>
      </c>
      <c r="I12" s="42" t="e">
        <f>ROUNDUP('Отдыхай катай| FIT15'!I12*0.87,)+25</f>
        <v>#REF!</v>
      </c>
      <c r="J12" s="42" t="e">
        <f>ROUNDUP('Отдыхай катай| FIT15'!J12*0.87,)+25</f>
        <v>#REF!</v>
      </c>
      <c r="K12" s="42" t="e">
        <f>ROUNDUP('Отдыхай катай| FIT15'!K12*0.87,)+25</f>
        <v>#REF!</v>
      </c>
      <c r="L12" s="42" t="e">
        <f>ROUNDUP('Отдыхай катай| FIT15'!L12*0.87,)+25</f>
        <v>#REF!</v>
      </c>
      <c r="M12" s="42" t="e">
        <f>ROUNDUP('Отдыхай катай| FIT15'!M12*0.87,)+25</f>
        <v>#REF!</v>
      </c>
      <c r="N12" s="42" t="e">
        <f>ROUNDUP('Отдыхай катай| FIT15'!N12*0.87,)+25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FIT15'!B14*0.87,)+25</f>
        <v>#REF!</v>
      </c>
      <c r="C14" s="42" t="e">
        <f>ROUNDUP('Отдыхай катай| FIT15'!C14*0.87,)+25</f>
        <v>#REF!</v>
      </c>
      <c r="D14" s="42" t="e">
        <f>ROUNDUP('Отдыхай катай| FIT15'!D14*0.87,)+25</f>
        <v>#REF!</v>
      </c>
      <c r="E14" s="42" t="e">
        <f>ROUNDUP('Отдыхай катай| FIT15'!E14*0.87,)+25</f>
        <v>#REF!</v>
      </c>
      <c r="F14" s="42" t="e">
        <f>ROUNDUP('Отдыхай катай| FIT15'!F14*0.87,)+25</f>
        <v>#REF!</v>
      </c>
      <c r="G14" s="42" t="e">
        <f>ROUNDUP('Отдыхай катай| FIT15'!G14*0.87,)+25</f>
        <v>#REF!</v>
      </c>
      <c r="H14" s="42" t="e">
        <f>ROUNDUP('Отдыхай катай| FIT15'!H14*0.87,)+25</f>
        <v>#REF!</v>
      </c>
      <c r="I14" s="42" t="e">
        <f>ROUNDUP('Отдыхай катай| FIT15'!I14*0.87,)+25</f>
        <v>#REF!</v>
      </c>
      <c r="J14" s="42" t="e">
        <f>ROUNDUP('Отдыхай катай| FIT15'!J14*0.87,)+25</f>
        <v>#REF!</v>
      </c>
      <c r="K14" s="42" t="e">
        <f>ROUNDUP('Отдыхай катай| FIT15'!K14*0.87,)+25</f>
        <v>#REF!</v>
      </c>
      <c r="L14" s="42" t="e">
        <f>ROUNDUP('Отдыхай катай| FIT15'!L14*0.87,)+25</f>
        <v>#REF!</v>
      </c>
      <c r="M14" s="42" t="e">
        <f>ROUNDUP('Отдыхай катай| FIT15'!M14*0.87,)+25</f>
        <v>#REF!</v>
      </c>
      <c r="N14" s="42" t="e">
        <f>ROUNDUP('Отдыхай катай| FIT15'!N14*0.87,)+25</f>
        <v>#REF!</v>
      </c>
    </row>
    <row r="15" spans="1:14" s="53" customFormat="1" x14ac:dyDescent="0.2">
      <c r="A15" s="88">
        <f>A9</f>
        <v>2</v>
      </c>
      <c r="B15" s="42" t="e">
        <f>ROUNDUP('Отдыхай катай| FIT15'!B15*0.87,)+25</f>
        <v>#REF!</v>
      </c>
      <c r="C15" s="42" t="e">
        <f>ROUNDUP('Отдыхай катай| FIT15'!C15*0.87,)+25</f>
        <v>#REF!</v>
      </c>
      <c r="D15" s="42" t="e">
        <f>ROUNDUP('Отдыхай катай| FIT15'!D15*0.87,)+25</f>
        <v>#REF!</v>
      </c>
      <c r="E15" s="42" t="e">
        <f>ROUNDUP('Отдыхай катай| FIT15'!E15*0.87,)+25</f>
        <v>#REF!</v>
      </c>
      <c r="F15" s="42" t="e">
        <f>ROUNDUP('Отдыхай катай| FIT15'!F15*0.87,)+25</f>
        <v>#REF!</v>
      </c>
      <c r="G15" s="42" t="e">
        <f>ROUNDUP('Отдыхай катай| FIT15'!G15*0.87,)+25</f>
        <v>#REF!</v>
      </c>
      <c r="H15" s="42" t="e">
        <f>ROUNDUP('Отдыхай катай| FIT15'!H15*0.87,)+25</f>
        <v>#REF!</v>
      </c>
      <c r="I15" s="42" t="e">
        <f>ROUNDUP('Отдыхай катай| FIT15'!I15*0.87,)+25</f>
        <v>#REF!</v>
      </c>
      <c r="J15" s="42" t="e">
        <f>ROUNDUP('Отдыхай катай| FIT15'!J15*0.87,)+25</f>
        <v>#REF!</v>
      </c>
      <c r="K15" s="42" t="e">
        <f>ROUNDUP('Отдыхай катай| FIT15'!K15*0.87,)+25</f>
        <v>#REF!</v>
      </c>
      <c r="L15" s="42" t="e">
        <f>ROUNDUP('Отдыхай катай| FIT15'!L15*0.87,)+25</f>
        <v>#REF!</v>
      </c>
      <c r="M15" s="42" t="e">
        <f>ROUNDUP('Отдыхай катай| FIT15'!M15*0.87,)+25</f>
        <v>#REF!</v>
      </c>
      <c r="N15" s="42" t="e">
        <f>ROUNDUP('Отдыхай катай| FIT15'!N15*0.87,)+25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FIT15'!B17*0.87,)+25</f>
        <v>#REF!</v>
      </c>
      <c r="C17" s="42" t="e">
        <f>ROUNDUP('Отдыхай катай| FIT15'!C17*0.87,)+25</f>
        <v>#REF!</v>
      </c>
      <c r="D17" s="42" t="e">
        <f>ROUNDUP('Отдыхай катай| FIT15'!D17*0.87,)+25</f>
        <v>#REF!</v>
      </c>
      <c r="E17" s="42" t="e">
        <f>ROUNDUP('Отдыхай катай| FIT15'!E17*0.87,)+25</f>
        <v>#REF!</v>
      </c>
      <c r="F17" s="42" t="e">
        <f>ROUNDUP('Отдыхай катай| FIT15'!F17*0.87,)+25</f>
        <v>#REF!</v>
      </c>
      <c r="G17" s="42" t="e">
        <f>ROUNDUP('Отдыхай катай| FIT15'!G17*0.87,)+25</f>
        <v>#REF!</v>
      </c>
      <c r="H17" s="42" t="e">
        <f>ROUNDUP('Отдыхай катай| FIT15'!H17*0.87,)+25</f>
        <v>#REF!</v>
      </c>
      <c r="I17" s="42" t="e">
        <f>ROUNDUP('Отдыхай катай| FIT15'!I17*0.87,)+25</f>
        <v>#REF!</v>
      </c>
      <c r="J17" s="42" t="e">
        <f>ROUNDUP('Отдыхай катай| FIT15'!J17*0.87,)+25</f>
        <v>#REF!</v>
      </c>
      <c r="K17" s="42" t="e">
        <f>ROUNDUP('Отдыхай катай| FIT15'!K17*0.87,)+25</f>
        <v>#REF!</v>
      </c>
      <c r="L17" s="42" t="e">
        <f>ROUNDUP('Отдыхай катай| FIT15'!L17*0.87,)+25</f>
        <v>#REF!</v>
      </c>
      <c r="M17" s="42" t="e">
        <f>ROUNDUP('Отдыхай катай| FIT15'!M17*0.87,)+25</f>
        <v>#REF!</v>
      </c>
      <c r="N17" s="42" t="e">
        <f>ROUNDUP('Отдыхай катай| FIT15'!N17*0.87,)+25</f>
        <v>#REF!</v>
      </c>
    </row>
    <row r="18" spans="1:14" s="53" customFormat="1" x14ac:dyDescent="0.2">
      <c r="A18" s="88">
        <f>A9</f>
        <v>2</v>
      </c>
      <c r="B18" s="42" t="e">
        <f>ROUNDUP('Отдыхай катай| FIT15'!B18*0.87,)+25</f>
        <v>#REF!</v>
      </c>
      <c r="C18" s="42" t="e">
        <f>ROUNDUP('Отдыхай катай| FIT15'!C18*0.87,)+25</f>
        <v>#REF!</v>
      </c>
      <c r="D18" s="42" t="e">
        <f>ROUNDUP('Отдыхай катай| FIT15'!D18*0.87,)+25</f>
        <v>#REF!</v>
      </c>
      <c r="E18" s="42" t="e">
        <f>ROUNDUP('Отдыхай катай| FIT15'!E18*0.87,)+25</f>
        <v>#REF!</v>
      </c>
      <c r="F18" s="42" t="e">
        <f>ROUNDUP('Отдыхай катай| FIT15'!F18*0.87,)+25</f>
        <v>#REF!</v>
      </c>
      <c r="G18" s="42" t="e">
        <f>ROUNDUP('Отдыхай катай| FIT15'!G18*0.87,)+25</f>
        <v>#REF!</v>
      </c>
      <c r="H18" s="42" t="e">
        <f>ROUNDUP('Отдыхай катай| FIT15'!H18*0.87,)+25</f>
        <v>#REF!</v>
      </c>
      <c r="I18" s="42" t="e">
        <f>ROUNDUP('Отдыхай катай| FIT15'!I18*0.87,)+25</f>
        <v>#REF!</v>
      </c>
      <c r="J18" s="42" t="e">
        <f>ROUNDUP('Отдыхай катай| FIT15'!J18*0.87,)+25</f>
        <v>#REF!</v>
      </c>
      <c r="K18" s="42" t="e">
        <f>ROUNDUP('Отдыхай катай| FIT15'!K18*0.87,)+25</f>
        <v>#REF!</v>
      </c>
      <c r="L18" s="42" t="e">
        <f>ROUNDUP('Отдыхай катай| FIT15'!L18*0.87,)+25</f>
        <v>#REF!</v>
      </c>
      <c r="M18" s="42" t="e">
        <f>ROUNDUP('Отдыхай катай| FIT15'!M18*0.87,)+25</f>
        <v>#REF!</v>
      </c>
      <c r="N18" s="42" t="e">
        <f>ROUNDUP('Отдыхай катай| FIT15'!N18*0.87,)+25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FIT15'!B20*0.87,)+25</f>
        <v>#REF!</v>
      </c>
      <c r="C20" s="42" t="e">
        <f>ROUNDUP('Отдыхай катай| FIT15'!C20*0.87,)+25</f>
        <v>#REF!</v>
      </c>
      <c r="D20" s="42" t="e">
        <f>ROUNDUP('Отдыхай катай| FIT15'!D20*0.87,)+25</f>
        <v>#REF!</v>
      </c>
      <c r="E20" s="42" t="e">
        <f>ROUNDUP('Отдыхай катай| FIT15'!E20*0.87,)+25</f>
        <v>#REF!</v>
      </c>
      <c r="F20" s="42" t="e">
        <f>ROUNDUP('Отдыхай катай| FIT15'!F20*0.87,)+25</f>
        <v>#REF!</v>
      </c>
      <c r="G20" s="42" t="e">
        <f>ROUNDUP('Отдыхай катай| FIT15'!G20*0.87,)+25</f>
        <v>#REF!</v>
      </c>
      <c r="H20" s="42" t="e">
        <f>ROUNDUP('Отдыхай катай| FIT15'!H20*0.87,)+25</f>
        <v>#REF!</v>
      </c>
      <c r="I20" s="42" t="e">
        <f>ROUNDUP('Отдыхай катай| FIT15'!I20*0.87,)+25</f>
        <v>#REF!</v>
      </c>
      <c r="J20" s="42" t="e">
        <f>ROUNDUP('Отдыхай катай| FIT15'!J20*0.87,)+25</f>
        <v>#REF!</v>
      </c>
      <c r="K20" s="42" t="e">
        <f>ROUNDUP('Отдыхай катай| FIT15'!K20*0.87,)+25</f>
        <v>#REF!</v>
      </c>
      <c r="L20" s="42" t="e">
        <f>ROUNDUP('Отдыхай катай| FIT15'!L20*0.87,)+25</f>
        <v>#REF!</v>
      </c>
      <c r="M20" s="42" t="e">
        <f>ROUNDUP('Отдыхай катай| FIT15'!M20*0.87,)+25</f>
        <v>#REF!</v>
      </c>
      <c r="N20" s="42" t="e">
        <f>ROUNDUP('Отдыхай катай| FIT15'!N20*0.87,)+25</f>
        <v>#REF!</v>
      </c>
    </row>
    <row r="21" spans="1:14" s="53" customFormat="1" x14ac:dyDescent="0.2">
      <c r="A21" s="88">
        <v>2</v>
      </c>
      <c r="B21" s="42" t="e">
        <f>ROUNDUP('Отдыхай катай| FIT15'!B21*0.87,)+25</f>
        <v>#REF!</v>
      </c>
      <c r="C21" s="42" t="e">
        <f>ROUNDUP('Отдыхай катай| FIT15'!C21*0.87,)+25</f>
        <v>#REF!</v>
      </c>
      <c r="D21" s="42" t="e">
        <f>ROUNDUP('Отдыхай катай| FIT15'!D21*0.87,)+25</f>
        <v>#REF!</v>
      </c>
      <c r="E21" s="42" t="e">
        <f>ROUNDUP('Отдыхай катай| FIT15'!E21*0.87,)+25</f>
        <v>#REF!</v>
      </c>
      <c r="F21" s="42" t="e">
        <f>ROUNDUP('Отдыхай катай| FIT15'!F21*0.87,)+25</f>
        <v>#REF!</v>
      </c>
      <c r="G21" s="42" t="e">
        <f>ROUNDUP('Отдыхай катай| FIT15'!G21*0.87,)+25</f>
        <v>#REF!</v>
      </c>
      <c r="H21" s="42" t="e">
        <f>ROUNDUP('Отдыхай катай| FIT15'!H21*0.87,)+25</f>
        <v>#REF!</v>
      </c>
      <c r="I21" s="42" t="e">
        <f>ROUNDUP('Отдыхай катай| FIT15'!I21*0.87,)+25</f>
        <v>#REF!</v>
      </c>
      <c r="J21" s="42" t="e">
        <f>ROUNDUP('Отдыхай катай| FIT15'!J21*0.87,)+25</f>
        <v>#REF!</v>
      </c>
      <c r="K21" s="42" t="e">
        <f>ROUNDUP('Отдыхай катай| FIT15'!K21*0.87,)+25</f>
        <v>#REF!</v>
      </c>
      <c r="L21" s="42" t="e">
        <f>ROUNDUP('Отдыхай катай| FIT15'!L21*0.87,)+25</f>
        <v>#REF!</v>
      </c>
      <c r="M21" s="42" t="e">
        <f>ROUNDUP('Отдыхай катай| FIT15'!M21*0.87,)+25</f>
        <v>#REF!</v>
      </c>
      <c r="N21" s="42" t="e">
        <f>ROUNDUP('Отдыхай катай| FIT15'!N21*0.87,)+25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FIT15'!B23*0.87,)+25</f>
        <v>#REF!</v>
      </c>
      <c r="C23" s="42" t="e">
        <f>ROUNDUP('Отдыхай катай| FIT15'!C23*0.87,)+25</f>
        <v>#REF!</v>
      </c>
      <c r="D23" s="42" t="e">
        <f>ROUNDUP('Отдыхай катай| FIT15'!D23*0.87,)+25</f>
        <v>#REF!</v>
      </c>
      <c r="E23" s="42" t="e">
        <f>ROUNDUP('Отдыхай катай| FIT15'!E23*0.87,)+25</f>
        <v>#REF!</v>
      </c>
      <c r="F23" s="42" t="e">
        <f>ROUNDUP('Отдыхай катай| FIT15'!F23*0.87,)+25</f>
        <v>#REF!</v>
      </c>
      <c r="G23" s="42" t="e">
        <f>ROUNDUP('Отдыхай катай| FIT15'!G23*0.87,)+25</f>
        <v>#REF!</v>
      </c>
      <c r="H23" s="42" t="e">
        <f>ROUNDUP('Отдыхай катай| FIT15'!H23*0.87,)+25</f>
        <v>#REF!</v>
      </c>
      <c r="I23" s="42" t="e">
        <f>ROUNDUP('Отдыхай катай| FIT15'!I23*0.87,)+25</f>
        <v>#REF!</v>
      </c>
      <c r="J23" s="42" t="e">
        <f>ROUNDUP('Отдыхай катай| FIT15'!J23*0.87,)+25</f>
        <v>#REF!</v>
      </c>
      <c r="K23" s="42" t="e">
        <f>ROUNDUP('Отдыхай катай| FIT15'!K23*0.87,)+25</f>
        <v>#REF!</v>
      </c>
      <c r="L23" s="42" t="e">
        <f>ROUNDUP('Отдыхай катай| FIT15'!L23*0.87,)+25</f>
        <v>#REF!</v>
      </c>
      <c r="M23" s="42" t="e">
        <f>ROUNDUP('Отдыхай катай| FIT15'!M23*0.87,)+25</f>
        <v>#REF!</v>
      </c>
      <c r="N23" s="42" t="e">
        <f>ROUNDUP('Отдыхай катай| FIT15'!N23*0.87,)+25</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3" t="s">
        <v>276</v>
      </c>
    </row>
    <row r="36" spans="1:1" ht="48.75" thickBot="1" x14ac:dyDescent="0.25">
      <c r="A36" s="204" t="s">
        <v>277</v>
      </c>
    </row>
    <row r="37" spans="1:1" ht="12" customHeight="1" x14ac:dyDescent="0.2">
      <c r="A37" s="214" t="s">
        <v>274</v>
      </c>
    </row>
    <row r="38" spans="1:1" ht="132.6" customHeight="1" thickBot="1" x14ac:dyDescent="0.25">
      <c r="A38" s="215"/>
    </row>
    <row r="39" spans="1:1" ht="22.15" customHeight="1" thickBot="1" x14ac:dyDescent="0.25">
      <c r="A39" s="182" t="s">
        <v>270</v>
      </c>
    </row>
    <row r="40" spans="1:1" ht="24" x14ac:dyDescent="0.2">
      <c r="A40" s="202" t="s">
        <v>267</v>
      </c>
    </row>
    <row r="41" spans="1:1" ht="24" x14ac:dyDescent="0.2">
      <c r="A41" s="202" t="s">
        <v>268</v>
      </c>
    </row>
    <row r="42" spans="1:1" ht="24.75" thickBot="1" x14ac:dyDescent="0.25">
      <c r="A42" s="201"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13" t="s">
        <v>82</v>
      </c>
    </row>
    <row r="2" spans="1:14" s="51" customFormat="1" x14ac:dyDescent="0.2">
      <c r="A2" s="213"/>
    </row>
    <row r="3" spans="1:14" s="51" customFormat="1" x14ac:dyDescent="0.2">
      <c r="A3" s="160" t="s">
        <v>114</v>
      </c>
    </row>
    <row r="4" spans="1:14" s="53" customFormat="1" x14ac:dyDescent="0.2">
      <c r="A4" s="122" t="s">
        <v>100</v>
      </c>
    </row>
    <row r="5" spans="1:14" s="53" customFormat="1" x14ac:dyDescent="0.2">
      <c r="A5" s="98" t="s">
        <v>64</v>
      </c>
      <c r="B5" s="191" t="e">
        <f>'Отдыхай катай| FIT15'!B5</f>
        <v>#REF!</v>
      </c>
      <c r="C5" s="191" t="e">
        <f>'Отдыхай катай| FIT15'!C5</f>
        <v>#REF!</v>
      </c>
      <c r="D5" s="191" t="e">
        <f>'Отдыхай катай| FIT15'!D5</f>
        <v>#REF!</v>
      </c>
      <c r="E5" s="191" t="e">
        <f>'Отдыхай катай| FIT15'!E5</f>
        <v>#REF!</v>
      </c>
      <c r="F5" s="191" t="e">
        <f>'Отдыхай катай| FIT15'!F5</f>
        <v>#REF!</v>
      </c>
      <c r="G5" s="191" t="e">
        <f>'Отдыхай катай| FIT15'!G5</f>
        <v>#REF!</v>
      </c>
      <c r="H5" s="191" t="e">
        <f>'Отдыхай катай| FIT15'!H5</f>
        <v>#REF!</v>
      </c>
      <c r="I5" s="191" t="e">
        <f>'Отдыхай катай| FIT15'!I5</f>
        <v>#REF!</v>
      </c>
      <c r="J5" s="191" t="e">
        <f>'Отдыхай катай| FIT15'!J5</f>
        <v>#REF!</v>
      </c>
      <c r="K5" s="191" t="e">
        <f>'Отдыхай катай| FIT15'!K5</f>
        <v>#REF!</v>
      </c>
      <c r="L5" s="191" t="e">
        <f>'Отдыхай катай| FIT15'!L5</f>
        <v>#REF!</v>
      </c>
      <c r="M5" s="191" t="e">
        <f>'Отдыхай катай| FIT15'!M5</f>
        <v>#REF!</v>
      </c>
      <c r="N5" s="191" t="e">
        <f>'Отдыхай катай| FIT15'!N5</f>
        <v>#REF!</v>
      </c>
    </row>
    <row r="6" spans="1:14" s="53" customFormat="1" x14ac:dyDescent="0.2">
      <c r="A6" s="98"/>
      <c r="B6" s="191" t="e">
        <f>'Отдыхай катай| FIT15'!B6</f>
        <v>#REF!</v>
      </c>
      <c r="C6" s="191" t="e">
        <f>'Отдыхай катай| FIT15'!C6</f>
        <v>#REF!</v>
      </c>
      <c r="D6" s="191" t="e">
        <f>'Отдыхай катай| FIT15'!D6</f>
        <v>#REF!</v>
      </c>
      <c r="E6" s="191" t="e">
        <f>'Отдыхай катай| FIT15'!E6</f>
        <v>#REF!</v>
      </c>
      <c r="F6" s="191" t="e">
        <f>'Отдыхай катай| FIT15'!F6</f>
        <v>#REF!</v>
      </c>
      <c r="G6" s="191" t="e">
        <f>'Отдыхай катай| FIT15'!G6</f>
        <v>#REF!</v>
      </c>
      <c r="H6" s="191" t="e">
        <f>'Отдыхай катай| FIT15'!H6</f>
        <v>#REF!</v>
      </c>
      <c r="I6" s="191" t="e">
        <f>'Отдыхай катай| FIT15'!I6</f>
        <v>#REF!</v>
      </c>
      <c r="J6" s="191" t="e">
        <f>'Отдыхай катай| FIT15'!J6</f>
        <v>#REF!</v>
      </c>
      <c r="K6" s="191" t="e">
        <f>'Отдыхай катай| FIT15'!K6</f>
        <v>#REF!</v>
      </c>
      <c r="L6" s="191" t="e">
        <f>'Отдыхай катай| FIT15'!L6</f>
        <v>#REF!</v>
      </c>
      <c r="M6" s="191" t="e">
        <f>'Отдыхай катай| FIT15'!M6</f>
        <v>#REF!</v>
      </c>
      <c r="N6" s="191"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FIT15'!B8*0.85,)+35</f>
        <v>#REF!</v>
      </c>
      <c r="C8" s="42" t="e">
        <f>ROUNDUP('Отдыхай катай| FIT15'!C8*0.85,)+35</f>
        <v>#REF!</v>
      </c>
      <c r="D8" s="42" t="e">
        <f>ROUNDUP('Отдыхай катай| FIT15'!D8*0.85,)+35</f>
        <v>#REF!</v>
      </c>
      <c r="E8" s="42" t="e">
        <f>ROUNDUP('Отдыхай катай| FIT15'!E8*0.85,)+35</f>
        <v>#REF!</v>
      </c>
      <c r="F8" s="42" t="e">
        <f>ROUNDUP('Отдыхай катай| FIT15'!F8*0.85,)+35</f>
        <v>#REF!</v>
      </c>
      <c r="G8" s="42" t="e">
        <f>ROUNDUP('Отдыхай катай| FIT15'!G8*0.85,)+35</f>
        <v>#REF!</v>
      </c>
      <c r="H8" s="42" t="e">
        <f>ROUNDUP('Отдыхай катай| FIT15'!H8*0.85,)+35</f>
        <v>#REF!</v>
      </c>
      <c r="I8" s="42" t="e">
        <f>ROUNDUP('Отдыхай катай| FIT15'!I8*0.85,)+35</f>
        <v>#REF!</v>
      </c>
      <c r="J8" s="42" t="e">
        <f>ROUNDUP('Отдыхай катай| FIT15'!J8*0.85,)+35</f>
        <v>#REF!</v>
      </c>
      <c r="K8" s="42" t="e">
        <f>ROUNDUP('Отдыхай катай| FIT15'!K8*0.85,)+35</f>
        <v>#REF!</v>
      </c>
      <c r="L8" s="42" t="e">
        <f>ROUNDUP('Отдыхай катай| FIT15'!L8*0.85,)+35</f>
        <v>#REF!</v>
      </c>
      <c r="M8" s="42" t="e">
        <f>ROUNDUP('Отдыхай катай| FIT15'!M8*0.85,)</f>
        <v>#REF!</v>
      </c>
      <c r="N8" s="42" t="e">
        <f>ROUNDUP('Отдыхай катай| FIT15'!N8*0.85,)</f>
        <v>#REF!</v>
      </c>
    </row>
    <row r="9" spans="1:14" s="53" customFormat="1" x14ac:dyDescent="0.2">
      <c r="A9" s="88">
        <v>2</v>
      </c>
      <c r="B9" s="42" t="e">
        <f>ROUNDUP('Отдыхай катай| FIT15'!B9*0.85,)+35</f>
        <v>#REF!</v>
      </c>
      <c r="C9" s="42" t="e">
        <f>ROUNDUP('Отдыхай катай| FIT15'!C9*0.85,)+35</f>
        <v>#REF!</v>
      </c>
      <c r="D9" s="42" t="e">
        <f>ROUNDUP('Отдыхай катай| FIT15'!D9*0.85,)+35</f>
        <v>#REF!</v>
      </c>
      <c r="E9" s="42" t="e">
        <f>ROUNDUP('Отдыхай катай| FIT15'!E9*0.85,)+35</f>
        <v>#REF!</v>
      </c>
      <c r="F9" s="42" t="e">
        <f>ROUNDUP('Отдыхай катай| FIT15'!F9*0.85,)+35</f>
        <v>#REF!</v>
      </c>
      <c r="G9" s="42" t="e">
        <f>ROUNDUP('Отдыхай катай| FIT15'!G9*0.85,)+35</f>
        <v>#REF!</v>
      </c>
      <c r="H9" s="42" t="e">
        <f>ROUNDUP('Отдыхай катай| FIT15'!H9*0.85,)+35</f>
        <v>#REF!</v>
      </c>
      <c r="I9" s="42" t="e">
        <f>ROUNDUP('Отдыхай катай| FIT15'!I9*0.85,)+35</f>
        <v>#REF!</v>
      </c>
      <c r="J9" s="42" t="e">
        <f>ROUNDUP('Отдыхай катай| FIT15'!J9*0.85,)+35</f>
        <v>#REF!</v>
      </c>
      <c r="K9" s="42" t="e">
        <f>ROUNDUP('Отдыхай катай| FIT15'!K9*0.85,)+35</f>
        <v>#REF!</v>
      </c>
      <c r="L9" s="42" t="e">
        <f>ROUNDUP('Отдыхай катай| FIT15'!L9*0.85,)+35</f>
        <v>#REF!</v>
      </c>
      <c r="M9" s="42" t="e">
        <f>ROUNDUP('Отдыхай катай| FIT15'!M9*0.85,)</f>
        <v>#REF!</v>
      </c>
      <c r="N9" s="42" t="e">
        <f>ROUNDUP('Отдыхай катай| FIT15'!N9*0.85,)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FIT15'!B11*0.85,)+35</f>
        <v>#REF!</v>
      </c>
      <c r="C11" s="42" t="e">
        <f>ROUNDUP('Отдыхай катай| FIT15'!C11*0.85,)+35</f>
        <v>#REF!</v>
      </c>
      <c r="D11" s="42" t="e">
        <f>ROUNDUP('Отдыхай катай| FIT15'!D11*0.85,)+35</f>
        <v>#REF!</v>
      </c>
      <c r="E11" s="42" t="e">
        <f>ROUNDUP('Отдыхай катай| FIT15'!E11*0.85,)+35</f>
        <v>#REF!</v>
      </c>
      <c r="F11" s="42" t="e">
        <f>ROUNDUP('Отдыхай катай| FIT15'!F11*0.85,)+35</f>
        <v>#REF!</v>
      </c>
      <c r="G11" s="42" t="e">
        <f>ROUNDUP('Отдыхай катай| FIT15'!G11*0.85,)+35</f>
        <v>#REF!</v>
      </c>
      <c r="H11" s="42" t="e">
        <f>ROUNDUP('Отдыхай катай| FIT15'!H11*0.85,)+35</f>
        <v>#REF!</v>
      </c>
      <c r="I11" s="42" t="e">
        <f>ROUNDUP('Отдыхай катай| FIT15'!I11*0.85,)+35</f>
        <v>#REF!</v>
      </c>
      <c r="J11" s="42" t="e">
        <f>ROUNDUP('Отдыхай катай| FIT15'!J11*0.85,)+35</f>
        <v>#REF!</v>
      </c>
      <c r="K11" s="42" t="e">
        <f>ROUNDUP('Отдыхай катай| FIT15'!K11*0.85,)+35</f>
        <v>#REF!</v>
      </c>
      <c r="L11" s="42" t="e">
        <f>ROUNDUP('Отдыхай катай| FIT15'!L11*0.85,)+35</f>
        <v>#REF!</v>
      </c>
      <c r="M11" s="42" t="e">
        <f>ROUNDUP('Отдыхай катай| FIT15'!M11*0.85,)</f>
        <v>#REF!</v>
      </c>
      <c r="N11" s="42" t="e">
        <f>ROUNDUP('Отдыхай катай| FIT15'!N11*0.85,)</f>
        <v>#REF!</v>
      </c>
    </row>
    <row r="12" spans="1:14" s="53" customFormat="1" x14ac:dyDescent="0.2">
      <c r="A12" s="180">
        <v>2</v>
      </c>
      <c r="B12" s="42" t="e">
        <f>ROUNDUP('Отдыхай катай| FIT15'!B12*0.85,)+35</f>
        <v>#REF!</v>
      </c>
      <c r="C12" s="42" t="e">
        <f>ROUNDUP('Отдыхай катай| FIT15'!C12*0.85,)+35</f>
        <v>#REF!</v>
      </c>
      <c r="D12" s="42" t="e">
        <f>ROUNDUP('Отдыхай катай| FIT15'!D12*0.85,)+35</f>
        <v>#REF!</v>
      </c>
      <c r="E12" s="42" t="e">
        <f>ROUNDUP('Отдыхай катай| FIT15'!E12*0.85,)+35</f>
        <v>#REF!</v>
      </c>
      <c r="F12" s="42" t="e">
        <f>ROUNDUP('Отдыхай катай| FIT15'!F12*0.85,)+35</f>
        <v>#REF!</v>
      </c>
      <c r="G12" s="42" t="e">
        <f>ROUNDUP('Отдыхай катай| FIT15'!G12*0.85,)+35</f>
        <v>#REF!</v>
      </c>
      <c r="H12" s="42" t="e">
        <f>ROUNDUP('Отдыхай катай| FIT15'!H12*0.85,)+35</f>
        <v>#REF!</v>
      </c>
      <c r="I12" s="42" t="e">
        <f>ROUNDUP('Отдыхай катай| FIT15'!I12*0.85,)+35</f>
        <v>#REF!</v>
      </c>
      <c r="J12" s="42" t="e">
        <f>ROUNDUP('Отдыхай катай| FIT15'!J12*0.85,)+35</f>
        <v>#REF!</v>
      </c>
      <c r="K12" s="42" t="e">
        <f>ROUNDUP('Отдыхай катай| FIT15'!K12*0.85,)+35</f>
        <v>#REF!</v>
      </c>
      <c r="L12" s="42" t="e">
        <f>ROUNDUP('Отдыхай катай| FIT15'!L12*0.85,)+35</f>
        <v>#REF!</v>
      </c>
      <c r="M12" s="42" t="e">
        <f>ROUNDUP('Отдыхай катай| FIT15'!M12*0.85,)</f>
        <v>#REF!</v>
      </c>
      <c r="N12" s="42" t="e">
        <f>ROUNDUP('Отдыхай катай| FIT15'!N12*0.85,)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FIT15'!B14*0.85,)+35</f>
        <v>#REF!</v>
      </c>
      <c r="C14" s="42" t="e">
        <f>ROUNDUP('Отдыхай катай| FIT15'!C14*0.85,)+35</f>
        <v>#REF!</v>
      </c>
      <c r="D14" s="42" t="e">
        <f>ROUNDUP('Отдыхай катай| FIT15'!D14*0.85,)+35</f>
        <v>#REF!</v>
      </c>
      <c r="E14" s="42" t="e">
        <f>ROUNDUP('Отдыхай катай| FIT15'!E14*0.85,)+35</f>
        <v>#REF!</v>
      </c>
      <c r="F14" s="42" t="e">
        <f>ROUNDUP('Отдыхай катай| FIT15'!F14*0.85,)+35</f>
        <v>#REF!</v>
      </c>
      <c r="G14" s="42" t="e">
        <f>ROUNDUP('Отдыхай катай| FIT15'!G14*0.85,)+35</f>
        <v>#REF!</v>
      </c>
      <c r="H14" s="42" t="e">
        <f>ROUNDUP('Отдыхай катай| FIT15'!H14*0.85,)+35</f>
        <v>#REF!</v>
      </c>
      <c r="I14" s="42" t="e">
        <f>ROUNDUP('Отдыхай катай| FIT15'!I14*0.85,)+35</f>
        <v>#REF!</v>
      </c>
      <c r="J14" s="42" t="e">
        <f>ROUNDUP('Отдыхай катай| FIT15'!J14*0.85,)+35</f>
        <v>#REF!</v>
      </c>
      <c r="K14" s="42" t="e">
        <f>ROUNDUP('Отдыхай катай| FIT15'!K14*0.85,)+35</f>
        <v>#REF!</v>
      </c>
      <c r="L14" s="42" t="e">
        <f>ROUNDUP('Отдыхай катай| FIT15'!L14*0.85,)+35</f>
        <v>#REF!</v>
      </c>
      <c r="M14" s="42" t="e">
        <f>ROUNDUP('Отдыхай катай| FIT15'!M14*0.85,)</f>
        <v>#REF!</v>
      </c>
      <c r="N14" s="42" t="e">
        <f>ROUNDUP('Отдыхай катай| FIT15'!N14*0.85,)</f>
        <v>#REF!</v>
      </c>
    </row>
    <row r="15" spans="1:14" s="53" customFormat="1" x14ac:dyDescent="0.2">
      <c r="A15" s="88">
        <f>A9</f>
        <v>2</v>
      </c>
      <c r="B15" s="42" t="e">
        <f>ROUNDUP('Отдыхай катай| FIT15'!B15*0.85,)+35</f>
        <v>#REF!</v>
      </c>
      <c r="C15" s="42" t="e">
        <f>ROUNDUP('Отдыхай катай| FIT15'!C15*0.85,)+35</f>
        <v>#REF!</v>
      </c>
      <c r="D15" s="42" t="e">
        <f>ROUNDUP('Отдыхай катай| FIT15'!D15*0.85,)+35</f>
        <v>#REF!</v>
      </c>
      <c r="E15" s="42" t="e">
        <f>ROUNDUP('Отдыхай катай| FIT15'!E15*0.85,)+35</f>
        <v>#REF!</v>
      </c>
      <c r="F15" s="42" t="e">
        <f>ROUNDUP('Отдыхай катай| FIT15'!F15*0.85,)+35</f>
        <v>#REF!</v>
      </c>
      <c r="G15" s="42" t="e">
        <f>ROUNDUP('Отдыхай катай| FIT15'!G15*0.85,)+35</f>
        <v>#REF!</v>
      </c>
      <c r="H15" s="42" t="e">
        <f>ROUNDUP('Отдыхай катай| FIT15'!H15*0.85,)+35</f>
        <v>#REF!</v>
      </c>
      <c r="I15" s="42" t="e">
        <f>ROUNDUP('Отдыхай катай| FIT15'!I15*0.85,)+35</f>
        <v>#REF!</v>
      </c>
      <c r="J15" s="42" t="e">
        <f>ROUNDUP('Отдыхай катай| FIT15'!J15*0.85,)+35</f>
        <v>#REF!</v>
      </c>
      <c r="K15" s="42" t="e">
        <f>ROUNDUP('Отдыхай катай| FIT15'!K15*0.85,)+35</f>
        <v>#REF!</v>
      </c>
      <c r="L15" s="42" t="e">
        <f>ROUNDUP('Отдыхай катай| FIT15'!L15*0.85,)+35</f>
        <v>#REF!</v>
      </c>
      <c r="M15" s="42" t="e">
        <f>ROUNDUP('Отдыхай катай| FIT15'!M15*0.85,)</f>
        <v>#REF!</v>
      </c>
      <c r="N15" s="42" t="e">
        <f>ROUNDUP('Отдыхай катай| FIT15'!N15*0.85,)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FIT15'!B17*0.85,)+35</f>
        <v>#REF!</v>
      </c>
      <c r="C17" s="42" t="e">
        <f>ROUNDUP('Отдыхай катай| FIT15'!C17*0.85,)+35</f>
        <v>#REF!</v>
      </c>
      <c r="D17" s="42" t="e">
        <f>ROUNDUP('Отдыхай катай| FIT15'!D17*0.85,)+35</f>
        <v>#REF!</v>
      </c>
      <c r="E17" s="42" t="e">
        <f>ROUNDUP('Отдыхай катай| FIT15'!E17*0.85,)+35</f>
        <v>#REF!</v>
      </c>
      <c r="F17" s="42" t="e">
        <f>ROUNDUP('Отдыхай катай| FIT15'!F17*0.85,)+35</f>
        <v>#REF!</v>
      </c>
      <c r="G17" s="42" t="e">
        <f>ROUNDUP('Отдыхай катай| FIT15'!G17*0.85,)+35</f>
        <v>#REF!</v>
      </c>
      <c r="H17" s="42" t="e">
        <f>ROUNDUP('Отдыхай катай| FIT15'!H17*0.85,)+35</f>
        <v>#REF!</v>
      </c>
      <c r="I17" s="42" t="e">
        <f>ROUNDUP('Отдыхай катай| FIT15'!I17*0.85,)+35</f>
        <v>#REF!</v>
      </c>
      <c r="J17" s="42" t="e">
        <f>ROUNDUP('Отдыхай катай| FIT15'!J17*0.85,)+35</f>
        <v>#REF!</v>
      </c>
      <c r="K17" s="42" t="e">
        <f>ROUNDUP('Отдыхай катай| FIT15'!K17*0.85,)+35</f>
        <v>#REF!</v>
      </c>
      <c r="L17" s="42" t="e">
        <f>ROUNDUP('Отдыхай катай| FIT15'!L17*0.85,)+35</f>
        <v>#REF!</v>
      </c>
      <c r="M17" s="42" t="e">
        <f>ROUNDUP('Отдыхай катай| FIT15'!M17*0.85,)</f>
        <v>#REF!</v>
      </c>
      <c r="N17" s="42" t="e">
        <f>ROUNDUP('Отдыхай катай| FIT15'!N17*0.85,)</f>
        <v>#REF!</v>
      </c>
    </row>
    <row r="18" spans="1:14" s="53" customFormat="1" x14ac:dyDescent="0.2">
      <c r="A18" s="88">
        <f>A9</f>
        <v>2</v>
      </c>
      <c r="B18" s="42" t="e">
        <f>ROUNDUP('Отдыхай катай| FIT15'!B18*0.85,)+35</f>
        <v>#REF!</v>
      </c>
      <c r="C18" s="42" t="e">
        <f>ROUNDUP('Отдыхай катай| FIT15'!C18*0.85,)+35</f>
        <v>#REF!</v>
      </c>
      <c r="D18" s="42" t="e">
        <f>ROUNDUP('Отдыхай катай| FIT15'!D18*0.85,)+35</f>
        <v>#REF!</v>
      </c>
      <c r="E18" s="42" t="e">
        <f>ROUNDUP('Отдыхай катай| FIT15'!E18*0.85,)+35</f>
        <v>#REF!</v>
      </c>
      <c r="F18" s="42" t="e">
        <f>ROUNDUP('Отдыхай катай| FIT15'!F18*0.85,)+35</f>
        <v>#REF!</v>
      </c>
      <c r="G18" s="42" t="e">
        <f>ROUNDUP('Отдыхай катай| FIT15'!G18*0.85,)+35</f>
        <v>#REF!</v>
      </c>
      <c r="H18" s="42" t="e">
        <f>ROUNDUP('Отдыхай катай| FIT15'!H18*0.85,)+35</f>
        <v>#REF!</v>
      </c>
      <c r="I18" s="42" t="e">
        <f>ROUNDUP('Отдыхай катай| FIT15'!I18*0.85,)+35</f>
        <v>#REF!</v>
      </c>
      <c r="J18" s="42" t="e">
        <f>ROUNDUP('Отдыхай катай| FIT15'!J18*0.85,)+35</f>
        <v>#REF!</v>
      </c>
      <c r="K18" s="42" t="e">
        <f>ROUNDUP('Отдыхай катай| FIT15'!K18*0.85,)+35</f>
        <v>#REF!</v>
      </c>
      <c r="L18" s="42" t="e">
        <f>ROUNDUP('Отдыхай катай| FIT15'!L18*0.85,)+35</f>
        <v>#REF!</v>
      </c>
      <c r="M18" s="42" t="e">
        <f>ROUNDUP('Отдыхай катай| FIT15'!M18*0.85,)</f>
        <v>#REF!</v>
      </c>
      <c r="N18" s="42" t="e">
        <f>ROUNDUP('Отдыхай катай| FIT15'!N18*0.85,)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FIT15'!B20*0.85,)+35</f>
        <v>#REF!</v>
      </c>
      <c r="C20" s="42" t="e">
        <f>ROUNDUP('Отдыхай катай| FIT15'!C20*0.85,)+35</f>
        <v>#REF!</v>
      </c>
      <c r="D20" s="42" t="e">
        <f>ROUNDUP('Отдыхай катай| FIT15'!D20*0.85,)+35</f>
        <v>#REF!</v>
      </c>
      <c r="E20" s="42" t="e">
        <f>ROUNDUP('Отдыхай катай| FIT15'!E20*0.85,)+35</f>
        <v>#REF!</v>
      </c>
      <c r="F20" s="42" t="e">
        <f>ROUNDUP('Отдыхай катай| FIT15'!F20*0.85,)+35</f>
        <v>#REF!</v>
      </c>
      <c r="G20" s="42" t="e">
        <f>ROUNDUP('Отдыхай катай| FIT15'!G20*0.85,)+35</f>
        <v>#REF!</v>
      </c>
      <c r="H20" s="42" t="e">
        <f>ROUNDUP('Отдыхай катай| FIT15'!H20*0.85,)+35</f>
        <v>#REF!</v>
      </c>
      <c r="I20" s="42" t="e">
        <f>ROUNDUP('Отдыхай катай| FIT15'!I20*0.85,)+35</f>
        <v>#REF!</v>
      </c>
      <c r="J20" s="42" t="e">
        <f>ROUNDUP('Отдыхай катай| FIT15'!J20*0.85,)+35</f>
        <v>#REF!</v>
      </c>
      <c r="K20" s="42" t="e">
        <f>ROUNDUP('Отдыхай катай| FIT15'!K20*0.85,)+35</f>
        <v>#REF!</v>
      </c>
      <c r="L20" s="42" t="e">
        <f>ROUNDUP('Отдыхай катай| FIT15'!L20*0.85,)+35</f>
        <v>#REF!</v>
      </c>
      <c r="M20" s="42" t="e">
        <f>ROUNDUP('Отдыхай катай| FIT15'!M20*0.85,)</f>
        <v>#REF!</v>
      </c>
      <c r="N20" s="42" t="e">
        <f>ROUNDUP('Отдыхай катай| FIT15'!N20*0.85,)</f>
        <v>#REF!</v>
      </c>
    </row>
    <row r="21" spans="1:14" s="53" customFormat="1" x14ac:dyDescent="0.2">
      <c r="A21" s="88">
        <v>2</v>
      </c>
      <c r="B21" s="42" t="e">
        <f>ROUNDUP('Отдыхай катай| FIT15'!B21*0.85,)+35</f>
        <v>#REF!</v>
      </c>
      <c r="C21" s="42" t="e">
        <f>ROUNDUP('Отдыхай катай| FIT15'!C21*0.85,)+35</f>
        <v>#REF!</v>
      </c>
      <c r="D21" s="42" t="e">
        <f>ROUNDUP('Отдыхай катай| FIT15'!D21*0.85,)+35</f>
        <v>#REF!</v>
      </c>
      <c r="E21" s="42" t="e">
        <f>ROUNDUP('Отдыхай катай| FIT15'!E21*0.85,)+35</f>
        <v>#REF!</v>
      </c>
      <c r="F21" s="42" t="e">
        <f>ROUNDUP('Отдыхай катай| FIT15'!F21*0.85,)+35</f>
        <v>#REF!</v>
      </c>
      <c r="G21" s="42" t="e">
        <f>ROUNDUP('Отдыхай катай| FIT15'!G21*0.85,)+35</f>
        <v>#REF!</v>
      </c>
      <c r="H21" s="42" t="e">
        <f>ROUNDUP('Отдыхай катай| FIT15'!H21*0.85,)+35</f>
        <v>#REF!</v>
      </c>
      <c r="I21" s="42" t="e">
        <f>ROUNDUP('Отдыхай катай| FIT15'!I21*0.85,)+35</f>
        <v>#REF!</v>
      </c>
      <c r="J21" s="42" t="e">
        <f>ROUNDUP('Отдыхай катай| FIT15'!J21*0.85,)+35</f>
        <v>#REF!</v>
      </c>
      <c r="K21" s="42" t="e">
        <f>ROUNDUP('Отдыхай катай| FIT15'!K21*0.85,)+35</f>
        <v>#REF!</v>
      </c>
      <c r="L21" s="42" t="e">
        <f>ROUNDUP('Отдыхай катай| FIT15'!L21*0.85,)+35</f>
        <v>#REF!</v>
      </c>
      <c r="M21" s="42" t="e">
        <f>ROUNDUP('Отдыхай катай| FIT15'!M21*0.85,)</f>
        <v>#REF!</v>
      </c>
      <c r="N21" s="42" t="e">
        <f>ROUNDUP('Отдыхай катай| FIT15'!N21*0.85,)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FIT15'!B23*0.85,)+35</f>
        <v>#REF!</v>
      </c>
      <c r="C23" s="42" t="e">
        <f>ROUNDUP('Отдыхай катай| FIT15'!C23*0.85,)+35</f>
        <v>#REF!</v>
      </c>
      <c r="D23" s="42" t="e">
        <f>ROUNDUP('Отдыхай катай| FIT15'!D23*0.85,)+35</f>
        <v>#REF!</v>
      </c>
      <c r="E23" s="42" t="e">
        <f>ROUNDUP('Отдыхай катай| FIT15'!E23*0.85,)+35</f>
        <v>#REF!</v>
      </c>
      <c r="F23" s="42" t="e">
        <f>ROUNDUP('Отдыхай катай| FIT15'!F23*0.85,)+35</f>
        <v>#REF!</v>
      </c>
      <c r="G23" s="42" t="e">
        <f>ROUNDUP('Отдыхай катай| FIT15'!G23*0.85,)+35</f>
        <v>#REF!</v>
      </c>
      <c r="H23" s="42" t="e">
        <f>ROUNDUP('Отдыхай катай| FIT15'!H23*0.85,)+35</f>
        <v>#REF!</v>
      </c>
      <c r="I23" s="42" t="e">
        <f>ROUNDUP('Отдыхай катай| FIT15'!I23*0.85,)+35</f>
        <v>#REF!</v>
      </c>
      <c r="J23" s="42" t="e">
        <f>ROUNDUP('Отдыхай катай| FIT15'!J23*0.85,)+35</f>
        <v>#REF!</v>
      </c>
      <c r="K23" s="42" t="e">
        <f>ROUNDUP('Отдыхай катай| FIT15'!K23*0.85,)+35</f>
        <v>#REF!</v>
      </c>
      <c r="L23" s="42" t="e">
        <f>ROUNDUP('Отдыхай катай| FIT15'!L23*0.85,)+35</f>
        <v>#REF!</v>
      </c>
      <c r="M23" s="42" t="e">
        <f>ROUNDUP('Отдыхай катай| FIT15'!M23*0.85,)</f>
        <v>#REF!</v>
      </c>
      <c r="N23" s="42" t="e">
        <f>ROUNDUP('Отдыхай катай| FIT15'!N23*0.85,)</f>
        <v>#REF!</v>
      </c>
    </row>
    <row r="24" spans="1:14" s="53" customFormat="1" ht="12.75" thickBot="1" x14ac:dyDescent="0.25">
      <c r="A24" s="116"/>
    </row>
    <row r="25" spans="1:14" ht="12.75" thickBot="1" x14ac:dyDescent="0.25">
      <c r="A25" s="163" t="s">
        <v>182</v>
      </c>
    </row>
    <row r="26" spans="1:14" ht="37.15" customHeight="1"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3" t="s">
        <v>276</v>
      </c>
    </row>
    <row r="36" spans="1:1" ht="48.75" thickBot="1" x14ac:dyDescent="0.25">
      <c r="A36" s="204" t="s">
        <v>277</v>
      </c>
    </row>
    <row r="37" spans="1:1" ht="12" customHeight="1" x14ac:dyDescent="0.2">
      <c r="A37" s="214" t="s">
        <v>274</v>
      </c>
    </row>
    <row r="38" spans="1:1" ht="132.6" customHeight="1" thickBot="1" x14ac:dyDescent="0.25">
      <c r="A38" s="215"/>
    </row>
    <row r="39" spans="1:1" ht="22.15" customHeight="1" thickBot="1" x14ac:dyDescent="0.25">
      <c r="A39" s="182" t="s">
        <v>270</v>
      </c>
    </row>
    <row r="40" spans="1:1" ht="24" x14ac:dyDescent="0.2">
      <c r="A40" s="202" t="s">
        <v>267</v>
      </c>
    </row>
    <row r="41" spans="1:1" ht="24" x14ac:dyDescent="0.2">
      <c r="A41" s="202" t="s">
        <v>268</v>
      </c>
    </row>
    <row r="42" spans="1:1" ht="24.75" thickBot="1" x14ac:dyDescent="0.25">
      <c r="A42" s="201"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activeCell="M1" sqref="M1:M1048576"/>
    </sheetView>
  </sheetViews>
  <sheetFormatPr defaultColWidth="9" defaultRowHeight="12" x14ac:dyDescent="0.2"/>
  <cols>
    <col min="1" max="1" width="70.5703125" style="48" customWidth="1"/>
    <col min="2" max="8" width="9" style="48" hidden="1" customWidth="1"/>
    <col min="9" max="12" width="0" style="48" hidden="1" customWidth="1"/>
    <col min="13" max="16384" width="9" style="48"/>
  </cols>
  <sheetData>
    <row r="1" spans="1:14" s="51" customFormat="1" ht="12" customHeight="1" x14ac:dyDescent="0.2">
      <c r="A1" s="213" t="s">
        <v>82</v>
      </c>
    </row>
    <row r="2" spans="1:14" s="51" customFormat="1" x14ac:dyDescent="0.2">
      <c r="A2" s="213"/>
    </row>
    <row r="3" spans="1:14" s="51" customFormat="1" x14ac:dyDescent="0.2">
      <c r="A3" s="160" t="s">
        <v>114</v>
      </c>
    </row>
    <row r="4" spans="1:14" s="51" customFormat="1" x14ac:dyDescent="0.2">
      <c r="A4" s="128" t="s">
        <v>65</v>
      </c>
    </row>
    <row r="5" spans="1:14" s="52" customFormat="1" x14ac:dyDescent="0.2">
      <c r="A5" s="98" t="s">
        <v>64</v>
      </c>
      <c r="B5" s="191" t="e">
        <f>'C завтраками| Bed and breakfast'!#REF!</f>
        <v>#REF!</v>
      </c>
      <c r="C5" s="191" t="e">
        <f>'C завтраками| Bed and breakfast'!#REF!</f>
        <v>#REF!</v>
      </c>
      <c r="D5" s="191" t="e">
        <f>'C завтраками| Bed and breakfast'!#REF!</f>
        <v>#REF!</v>
      </c>
      <c r="E5" s="191" t="e">
        <f>'C завтраками| Bed and breakfast'!#REF!</f>
        <v>#REF!</v>
      </c>
      <c r="F5" s="191" t="e">
        <f>'C завтраками| Bed and breakfast'!#REF!</f>
        <v>#REF!</v>
      </c>
      <c r="G5" s="191" t="e">
        <f>'C завтраками| Bed and breakfast'!#REF!</f>
        <v>#REF!</v>
      </c>
      <c r="H5" s="191" t="e">
        <f>'C завтраками| Bed and breakfast'!#REF!</f>
        <v>#REF!</v>
      </c>
      <c r="I5" s="191" t="e">
        <f>'C завтраками| Bed and breakfast'!#REF!</f>
        <v>#REF!</v>
      </c>
      <c r="J5" s="191" t="e">
        <f>'C завтраками| Bed and breakfast'!#REF!</f>
        <v>#REF!</v>
      </c>
      <c r="K5" s="191" t="e">
        <f>'C завтраками| Bed and breakfast'!#REF!</f>
        <v>#REF!</v>
      </c>
      <c r="L5" s="191" t="e">
        <f>'C завтраками| Bed and breakfast'!#REF!</f>
        <v>#REF!</v>
      </c>
      <c r="M5" s="191" t="e">
        <f>'C завтраками| Bed and breakfast'!#REF!</f>
        <v>#REF!</v>
      </c>
      <c r="N5" s="191" t="e">
        <f>'C завтраками| Bed and breakfast'!#REF!</f>
        <v>#REF!</v>
      </c>
    </row>
    <row r="6" spans="1:14" s="53" customFormat="1" x14ac:dyDescent="0.2">
      <c r="A6" s="98"/>
      <c r="B6" s="191" t="e">
        <f>'C завтраками| Bed and breakfast'!#REF!</f>
        <v>#REF!</v>
      </c>
      <c r="C6" s="191" t="e">
        <f>'C завтраками| Bed and breakfast'!#REF!</f>
        <v>#REF!</v>
      </c>
      <c r="D6" s="191" t="e">
        <f>'C завтраками| Bed and breakfast'!#REF!</f>
        <v>#REF!</v>
      </c>
      <c r="E6" s="191" t="e">
        <f>'C завтраками| Bed and breakfast'!#REF!</f>
        <v>#REF!</v>
      </c>
      <c r="F6" s="191" t="e">
        <f>'C завтраками| Bed and breakfast'!#REF!</f>
        <v>#REF!</v>
      </c>
      <c r="G6" s="191" t="e">
        <f>'C завтраками| Bed and breakfast'!#REF!</f>
        <v>#REF!</v>
      </c>
      <c r="H6" s="191" t="e">
        <f>'C завтраками| Bed and breakfast'!#REF!</f>
        <v>#REF!</v>
      </c>
      <c r="I6" s="191" t="e">
        <f>'C завтраками| Bed and breakfast'!#REF!</f>
        <v>#REF!</v>
      </c>
      <c r="J6" s="191" t="e">
        <f>'C завтраками| Bed and breakfast'!#REF!</f>
        <v>#REF!</v>
      </c>
      <c r="K6" s="191" t="e">
        <f>'C завтраками| Bed and breakfast'!#REF!</f>
        <v>#REF!</v>
      </c>
      <c r="L6" s="191" t="e">
        <f>'C завтраками| Bed and breakfast'!#REF!</f>
        <v>#REF!</v>
      </c>
      <c r="M6" s="191" t="e">
        <f>'C завтраками| Bed and breakfast'!#REF!</f>
        <v>#REF!</v>
      </c>
      <c r="N6" s="191" t="e">
        <f>'C завтраками| Bed and breakfast'!#REF!</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row>
    <row r="9" spans="1:14" s="53" customFormat="1" x14ac:dyDescent="0.2">
      <c r="A9" s="88">
        <v>2</v>
      </c>
      <c r="B9" s="42" t="e">
        <f>'C завтраками| Bed and breakfast'!#REF!*0.9</f>
        <v>#REF!</v>
      </c>
      <c r="C9" s="42" t="e">
        <f>'C завтраками| Bed and breakfast'!#REF!*0.9</f>
        <v>#REF!</v>
      </c>
      <c r="D9" s="42" t="e">
        <f>'C завтраками| Bed and breakfast'!#REF!*0.9</f>
        <v>#REF!</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row>
    <row r="12" spans="1:14" s="53" customFormat="1" x14ac:dyDescent="0.2">
      <c r="A12" s="180">
        <v>2</v>
      </c>
      <c r="B12" s="42" t="e">
        <f>'C завтраками| Bed and breakfast'!#REF!*0.9</f>
        <v>#REF!</v>
      </c>
      <c r="C12" s="42" t="e">
        <f>'C завтраками| Bed and breakfast'!#REF!*0.9</f>
        <v>#REF!</v>
      </c>
      <c r="D12" s="42" t="e">
        <f>'C завтраками| Bed and breakfast'!#REF!*0.9</f>
        <v>#REF!</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row>
    <row r="15" spans="1:14" s="53" customFormat="1" x14ac:dyDescent="0.2">
      <c r="A15" s="88">
        <f>A9</f>
        <v>2</v>
      </c>
      <c r="B15" s="42" t="e">
        <f>'C завтраками| Bed and breakfast'!#REF!*0.9</f>
        <v>#REF!</v>
      </c>
      <c r="C15" s="42" t="e">
        <f>'C завтраками| Bed and breakfast'!#REF!*0.9</f>
        <v>#REF!</v>
      </c>
      <c r="D15" s="42" t="e">
        <f>'C завтраками| Bed and breakfast'!#REF!*0.9</f>
        <v>#REF!</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row>
    <row r="18" spans="1:14" s="53" customFormat="1" x14ac:dyDescent="0.2">
      <c r="A18" s="88">
        <f>A9</f>
        <v>2</v>
      </c>
      <c r="B18" s="42" t="e">
        <f>'C завтраками| Bed and breakfast'!#REF!*0.9</f>
        <v>#REF!</v>
      </c>
      <c r="C18" s="42" t="e">
        <f>'C завтраками| Bed and breakfast'!#REF!*0.9</f>
        <v>#REF!</v>
      </c>
      <c r="D18" s="42" t="e">
        <f>'C завтраками| Bed and breakfast'!#REF!*0.9</f>
        <v>#REF!</v>
      </c>
      <c r="E18" s="42" t="e">
        <f>'C завтраками| Bed and breakfast'!#REF!*0.9</f>
        <v>#REF!</v>
      </c>
      <c r="F18" s="42" t="e">
        <f>'C завтраками| Bed and breakfast'!#REF!*0.9</f>
        <v>#REF!</v>
      </c>
      <c r="G18" s="42" t="e">
        <f>'C завтраками| Bed and breakfast'!#REF!*0.9</f>
        <v>#REF!</v>
      </c>
      <c r="H18" s="42" t="e">
        <f>'C завтраками| Bed and breakfast'!#REF!*0.9</f>
        <v>#REF!</v>
      </c>
      <c r="I18" s="42" t="e">
        <f>'C завтраками| Bed and breakfast'!#REF!*0.9</f>
        <v>#REF!</v>
      </c>
      <c r="J18" s="42" t="e">
        <f>'C завтраками| Bed and breakfast'!#REF!*0.9</f>
        <v>#REF!</v>
      </c>
      <c r="K18" s="42" t="e">
        <f>'C завтраками| Bed and breakfast'!#REF!*0.9</f>
        <v>#REF!</v>
      </c>
      <c r="L18" s="42" t="e">
        <f>'C завтраками| Bed and breakfast'!#REF!*0.9</f>
        <v>#REF!</v>
      </c>
      <c r="M18" s="42" t="e">
        <f>'C завтраками| Bed and breakfast'!#REF!*0.9</f>
        <v>#REF!</v>
      </c>
      <c r="N18" s="42" t="e">
        <f>'C завтраками| Bed and breakfast'!#REF!*0.9</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c r="F20" s="42" t="e">
        <f>'C завтраками| Bed and breakfast'!#REF!*0.9</f>
        <v>#REF!</v>
      </c>
      <c r="G20" s="42" t="e">
        <f>'C завтраками| Bed and breakfast'!#REF!*0.9</f>
        <v>#REF!</v>
      </c>
      <c r="H20" s="42" t="e">
        <f>'C завтраками| Bed and breakfast'!#REF!*0.9</f>
        <v>#REF!</v>
      </c>
      <c r="I20" s="42" t="e">
        <f>'C завтраками| Bed and breakfast'!#REF!*0.9</f>
        <v>#REF!</v>
      </c>
      <c r="J20" s="42" t="e">
        <f>'C завтраками| Bed and breakfast'!#REF!*0.9</f>
        <v>#REF!</v>
      </c>
      <c r="K20" s="42" t="e">
        <f>'C завтраками| Bed and breakfast'!#REF!*0.9</f>
        <v>#REF!</v>
      </c>
      <c r="L20" s="42" t="e">
        <f>'C завтраками| Bed and breakfast'!#REF!*0.9</f>
        <v>#REF!</v>
      </c>
      <c r="M20" s="42" t="e">
        <f>'C завтраками| Bed and breakfast'!#REF!*0.9</f>
        <v>#REF!</v>
      </c>
      <c r="N20" s="42" t="e">
        <f>'C завтраками| Bed and breakfast'!#REF!*0.9</f>
        <v>#REF!</v>
      </c>
    </row>
    <row r="21" spans="1:14" s="53" customFormat="1" x14ac:dyDescent="0.2">
      <c r="A21" s="88">
        <v>2</v>
      </c>
      <c r="B21" s="42" t="e">
        <f>'C завтраками| Bed and breakfast'!#REF!*0.9</f>
        <v>#REF!</v>
      </c>
      <c r="C21" s="42" t="e">
        <f>'C завтраками| Bed and breakfast'!#REF!*0.9</f>
        <v>#REF!</v>
      </c>
      <c r="D21" s="42" t="e">
        <f>'C завтраками| Bed and breakfast'!#REF!*0.9</f>
        <v>#REF!</v>
      </c>
      <c r="E21" s="42" t="e">
        <f>'C завтраками| Bed and breakfast'!#REF!*0.9</f>
        <v>#REF!</v>
      </c>
      <c r="F21" s="42" t="e">
        <f>'C завтраками| Bed and breakfast'!#REF!*0.9</f>
        <v>#REF!</v>
      </c>
      <c r="G21" s="42" t="e">
        <f>'C завтраками| Bed and breakfast'!#REF!*0.9</f>
        <v>#REF!</v>
      </c>
      <c r="H21" s="42" t="e">
        <f>'C завтраками| Bed and breakfast'!#REF!*0.9</f>
        <v>#REF!</v>
      </c>
      <c r="I21" s="42" t="e">
        <f>'C завтраками| Bed and breakfast'!#REF!*0.9</f>
        <v>#REF!</v>
      </c>
      <c r="J21" s="42" t="e">
        <f>'C завтраками| Bed and breakfast'!#REF!*0.9</f>
        <v>#REF!</v>
      </c>
      <c r="K21" s="42" t="e">
        <f>'C завтраками| Bed and breakfast'!#REF!*0.9</f>
        <v>#REF!</v>
      </c>
      <c r="L21" s="42" t="e">
        <f>'C завтраками| Bed and breakfast'!#REF!*0.9</f>
        <v>#REF!</v>
      </c>
      <c r="M21" s="42" t="e">
        <f>'C завтраками| Bed and breakfast'!#REF!*0.9</f>
        <v>#REF!</v>
      </c>
      <c r="N21" s="42" t="e">
        <f>'C завтраками| Bed and breakfast'!#REF!*0.9</f>
        <v>#REF!</v>
      </c>
    </row>
    <row r="22" spans="1:14" s="53" customFormat="1" x14ac:dyDescent="0.2">
      <c r="A22" s="42" t="s">
        <v>87</v>
      </c>
      <c r="B22" s="42"/>
      <c r="C22" s="42"/>
      <c r="D22" s="42"/>
      <c r="E22" s="42"/>
      <c r="F22" s="42"/>
      <c r="G22" s="42"/>
      <c r="H22" s="42"/>
      <c r="I22" s="42"/>
      <c r="J22" s="42"/>
      <c r="K22" s="42"/>
      <c r="L22" s="42"/>
      <c r="M22" s="42"/>
      <c r="N22" s="42"/>
    </row>
    <row r="23" spans="1:14" s="53" customFormat="1" ht="12.75" thickBot="1" x14ac:dyDescent="0.25">
      <c r="A23" s="88" t="s">
        <v>88</v>
      </c>
      <c r="B23" s="42" t="e">
        <f>'C завтраками| Bed and breakfast'!#REF!*0.9</f>
        <v>#REF!</v>
      </c>
      <c r="C23" s="42" t="e">
        <f>'C завтраками| Bed and breakfast'!#REF!*0.9</f>
        <v>#REF!</v>
      </c>
      <c r="D23" s="42" t="e">
        <f>'C завтраками| Bed and breakfast'!#REF!*0.9</f>
        <v>#REF!</v>
      </c>
      <c r="E23" s="42" t="e">
        <f>'C завтраками| Bed and breakfast'!#REF!*0.9</f>
        <v>#REF!</v>
      </c>
      <c r="F23" s="42" t="e">
        <f>'C завтраками| Bed and breakfast'!#REF!*0.9</f>
        <v>#REF!</v>
      </c>
      <c r="G23" s="42" t="e">
        <f>'C завтраками| Bed and breakfast'!#REF!*0.9</f>
        <v>#REF!</v>
      </c>
      <c r="H23" s="42" t="e">
        <f>'C завтраками| Bed and breakfast'!#REF!*0.9</f>
        <v>#REF!</v>
      </c>
      <c r="I23" s="42" t="e">
        <f>'C завтраками| Bed and breakfast'!#REF!*0.9</f>
        <v>#REF!</v>
      </c>
      <c r="J23" s="42" t="e">
        <f>'C завтраками| Bed and breakfast'!#REF!*0.9</f>
        <v>#REF!</v>
      </c>
      <c r="K23" s="42" t="e">
        <f>'C завтраками| Bed and breakfast'!#REF!*0.9</f>
        <v>#REF!</v>
      </c>
      <c r="L23" s="42" t="e">
        <f>'C завтраками| Bed and breakfast'!#REF!*0.9</f>
        <v>#REF!</v>
      </c>
      <c r="M23" s="42" t="e">
        <f>'C завтраками| Bed and breakfast'!#REF!*0.9</f>
        <v>#REF!</v>
      </c>
      <c r="N23" s="42" t="e">
        <f>'C завтраками| Bed and breakfast'!#REF!*0.9</f>
        <v>#REF!</v>
      </c>
    </row>
    <row r="24" spans="1:14" ht="12.75" thickBot="1" x14ac:dyDescent="0.25">
      <c r="A24" s="163" t="s">
        <v>182</v>
      </c>
    </row>
    <row r="25" spans="1:14" ht="36" x14ac:dyDescent="0.2">
      <c r="A25" s="189" t="s">
        <v>265</v>
      </c>
    </row>
    <row r="26" spans="1:14" ht="13.35" customHeight="1" x14ac:dyDescent="0.2">
      <c r="A26" s="190" t="s">
        <v>66</v>
      </c>
    </row>
    <row r="27" spans="1:14" ht="11.45" customHeight="1" x14ac:dyDescent="0.2">
      <c r="A27" s="63" t="s">
        <v>78</v>
      </c>
    </row>
    <row r="28" spans="1:14" x14ac:dyDescent="0.2">
      <c r="A28" s="43" t="s">
        <v>67</v>
      </c>
    </row>
    <row r="29" spans="1:14" x14ac:dyDescent="0.2">
      <c r="A29" s="43" t="s">
        <v>89</v>
      </c>
    </row>
    <row r="30" spans="1:14" x14ac:dyDescent="0.2">
      <c r="A30" s="43" t="s">
        <v>68</v>
      </c>
    </row>
    <row r="31" spans="1:14" ht="24" x14ac:dyDescent="0.2">
      <c r="A31" s="46" t="s">
        <v>69</v>
      </c>
    </row>
    <row r="32" spans="1:14" ht="84.75" thickBot="1" x14ac:dyDescent="0.25">
      <c r="A32" s="123" t="s">
        <v>266</v>
      </c>
    </row>
    <row r="33" spans="1:1" ht="12.75" thickBot="1" x14ac:dyDescent="0.25">
      <c r="A33" s="181" t="s">
        <v>71</v>
      </c>
    </row>
    <row r="34" spans="1:1" x14ac:dyDescent="0.2">
      <c r="A34" s="203" t="s">
        <v>276</v>
      </c>
    </row>
    <row r="35" spans="1:1" ht="48.75" thickBot="1" x14ac:dyDescent="0.25">
      <c r="A35" s="204" t="s">
        <v>277</v>
      </c>
    </row>
    <row r="36" spans="1:1" ht="12" customHeight="1" x14ac:dyDescent="0.2">
      <c r="A36" s="214" t="s">
        <v>274</v>
      </c>
    </row>
    <row r="37" spans="1:1" ht="132.6" customHeight="1" thickBot="1" x14ac:dyDescent="0.25">
      <c r="A37" s="215"/>
    </row>
    <row r="38" spans="1:1" ht="22.15" customHeight="1" thickBot="1" x14ac:dyDescent="0.25">
      <c r="A38" s="182" t="s">
        <v>270</v>
      </c>
    </row>
    <row r="39" spans="1:1" ht="24" x14ac:dyDescent="0.2">
      <c r="A39" s="202" t="s">
        <v>267</v>
      </c>
    </row>
    <row r="40" spans="1:1" ht="24" x14ac:dyDescent="0.2">
      <c r="A40" s="202" t="s">
        <v>268</v>
      </c>
    </row>
    <row r="41" spans="1:1" ht="24.75" thickBot="1" x14ac:dyDescent="0.25">
      <c r="A41" s="201" t="s">
        <v>275</v>
      </c>
    </row>
    <row r="42" spans="1:1" ht="12.75" thickBot="1" x14ac:dyDescent="0.25">
      <c r="A42" s="125" t="s">
        <v>70</v>
      </c>
    </row>
    <row r="43" spans="1:1" ht="60" x14ac:dyDescent="0.2">
      <c r="A43" s="112" t="s">
        <v>235</v>
      </c>
    </row>
  </sheetData>
  <mergeCells count="2">
    <mergeCell ref="A1:A2"/>
    <mergeCell ref="A36:A37"/>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zoomScale="90" zoomScaleNormal="9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45" width="9.7109375" style="48" bestFit="1" customWidth="1"/>
    <col min="46" max="16384" width="9" style="48"/>
  </cols>
  <sheetData>
    <row r="1" spans="1:45" s="51" customFormat="1" ht="12" customHeight="1" x14ac:dyDescent="0.2">
      <c r="A1" s="211" t="s">
        <v>82</v>
      </c>
    </row>
    <row r="2" spans="1:45" s="51" customFormat="1" ht="12" customHeight="1" x14ac:dyDescent="0.2">
      <c r="A2" s="211"/>
    </row>
    <row r="3" spans="1:45" s="51" customFormat="1" ht="11.1" customHeight="1" x14ac:dyDescent="0.2">
      <c r="A3" s="147" t="s">
        <v>241</v>
      </c>
    </row>
    <row r="4" spans="1:45" s="52" customFormat="1" ht="32.1" customHeight="1" x14ac:dyDescent="0.2">
      <c r="A4" s="98" t="s">
        <v>64</v>
      </c>
      <c r="B4" s="136">
        <f>'C завтраками| Bed and breakfast'!B4</f>
        <v>45834</v>
      </c>
      <c r="C4" s="136">
        <f>'C завтраками| Bed and breakfast'!C4</f>
        <v>45836</v>
      </c>
      <c r="D4" s="136">
        <f>'C завтраками| Bed and breakfast'!D4</f>
        <v>45837</v>
      </c>
      <c r="E4" s="136">
        <f>'C завтраками| Bed and breakfast'!E4</f>
        <v>45838</v>
      </c>
      <c r="F4" s="136">
        <f>'C завтраками| Bed and breakfast'!F4</f>
        <v>45839</v>
      </c>
      <c r="G4" s="136">
        <f>'C завтраками| Bed and breakfast'!G4</f>
        <v>45842</v>
      </c>
      <c r="H4" s="136">
        <f>'C завтраками| Bed and breakfast'!H4</f>
        <v>45843</v>
      </c>
      <c r="I4" s="136">
        <f>'C завтраками| Bed and breakfast'!I4</f>
        <v>45845</v>
      </c>
      <c r="J4" s="136">
        <f>'C завтраками| Bed and breakfast'!J4</f>
        <v>45847</v>
      </c>
      <c r="K4" s="136">
        <f>'C завтраками| Bed and breakfast'!K4</f>
        <v>45849</v>
      </c>
      <c r="L4" s="136">
        <f>'C завтраками| Bed and breakfast'!L4</f>
        <v>45851</v>
      </c>
      <c r="M4" s="136">
        <f>'C завтраками| Bed and breakfast'!M4</f>
        <v>45852</v>
      </c>
      <c r="N4" s="136">
        <f>'C завтраками| Bed and breakfast'!N4</f>
        <v>45853</v>
      </c>
      <c r="O4" s="136">
        <f>'C завтраками| Bed and breakfast'!O4</f>
        <v>45856</v>
      </c>
      <c r="P4" s="136">
        <f>'C завтраками| Bed and breakfast'!P4</f>
        <v>45858</v>
      </c>
      <c r="Q4" s="136">
        <f>'C завтраками| Bed and breakfast'!Q4</f>
        <v>45859</v>
      </c>
      <c r="R4" s="136">
        <f>'C завтраками| Bed and breakfast'!R4</f>
        <v>45862</v>
      </c>
      <c r="S4" s="136">
        <f>'C завтраками| Bed and breakfast'!S4</f>
        <v>45863</v>
      </c>
      <c r="T4" s="136">
        <f>'C завтраками| Bed and breakfast'!T4</f>
        <v>45865</v>
      </c>
      <c r="U4" s="136">
        <f>'C завтраками| Bed and breakfast'!U4</f>
        <v>45867</v>
      </c>
      <c r="V4" s="136">
        <f>'C завтраками| Bed and breakfast'!V4</f>
        <v>45868</v>
      </c>
      <c r="W4" s="136">
        <f>'C завтраками| Bed and breakfast'!W4</f>
        <v>45870</v>
      </c>
      <c r="X4" s="136">
        <f>'C завтраками| Bed and breakfast'!X4</f>
        <v>45872</v>
      </c>
      <c r="Y4" s="136">
        <f>'C завтраками| Bed and breakfast'!Y4</f>
        <v>45874</v>
      </c>
      <c r="Z4" s="136">
        <f>'C завтраками| Bed and breakfast'!Z4</f>
        <v>45875</v>
      </c>
      <c r="AA4" s="136">
        <f>'C завтраками| Bed and breakfast'!AA4</f>
        <v>45878</v>
      </c>
      <c r="AB4" s="136">
        <f>'C завтраками| Bed and breakfast'!AB4</f>
        <v>45880</v>
      </c>
      <c r="AC4" s="136">
        <f>'C завтраками| Bed and breakfast'!AC4</f>
        <v>45885</v>
      </c>
      <c r="AD4" s="136">
        <f>'C завтраками| Bed and breakfast'!AD4</f>
        <v>45886</v>
      </c>
      <c r="AE4" s="136">
        <f>'C завтраками| Bed and breakfast'!AE4</f>
        <v>45887</v>
      </c>
      <c r="AF4" s="136">
        <f>'C завтраками| Bed and breakfast'!AF4</f>
        <v>45888</v>
      </c>
      <c r="AG4" s="136">
        <f>'C завтраками| Bed and breakfast'!AG4</f>
        <v>45890</v>
      </c>
      <c r="AH4" s="136">
        <f>'C завтраками| Bed and breakfast'!AH4</f>
        <v>45891</v>
      </c>
      <c r="AI4" s="136">
        <f>'C завтраками| Bed and breakfast'!AI4</f>
        <v>45892</v>
      </c>
      <c r="AJ4" s="136">
        <f>'C завтраками| Bed and breakfast'!AJ4</f>
        <v>45894</v>
      </c>
      <c r="AK4" s="136">
        <f>'C завтраками| Bed and breakfast'!AK4</f>
        <v>45895</v>
      </c>
      <c r="AL4" s="136">
        <f>'C завтраками| Bed and breakfast'!AL4</f>
        <v>45897</v>
      </c>
      <c r="AM4" s="136">
        <f>'C завтраками| Bed and breakfast'!AM4</f>
        <v>45901</v>
      </c>
      <c r="AN4" s="136">
        <f>'C завтраками| Bed and breakfast'!AN4</f>
        <v>45905</v>
      </c>
      <c r="AO4" s="136">
        <f>'C завтраками| Bed and breakfast'!AO4</f>
        <v>45907</v>
      </c>
      <c r="AP4" s="136">
        <f>'C завтраками| Bed and breakfast'!AP4</f>
        <v>45908</v>
      </c>
      <c r="AQ4" s="136">
        <f>'C завтраками| Bed and breakfast'!AQ4</f>
        <v>45911</v>
      </c>
      <c r="AR4" s="136">
        <f>'C завтраками| Bed and breakfast'!AR4</f>
        <v>45912</v>
      </c>
      <c r="AS4" s="136">
        <f>'C завтраками| Bed and breakfast'!AS4</f>
        <v>45921</v>
      </c>
    </row>
    <row r="5" spans="1:45" s="53" customFormat="1" ht="21.95" customHeight="1" x14ac:dyDescent="0.2">
      <c r="A5" s="98"/>
      <c r="B5" s="136">
        <f>'C завтраками| Bed and breakfast'!B5</f>
        <v>45835</v>
      </c>
      <c r="C5" s="136">
        <f>'C завтраками| Bed and breakfast'!C5</f>
        <v>45836</v>
      </c>
      <c r="D5" s="136">
        <f>'C завтраками| Bed and breakfast'!D5</f>
        <v>45837</v>
      </c>
      <c r="E5" s="136">
        <f>'C завтраками| Bed and breakfast'!E5</f>
        <v>45838</v>
      </c>
      <c r="F5" s="136">
        <f>'C завтраками| Bed and breakfast'!F5</f>
        <v>45841</v>
      </c>
      <c r="G5" s="136">
        <f>'C завтраками| Bed and breakfast'!G5</f>
        <v>45842</v>
      </c>
      <c r="H5" s="136">
        <f>'C завтраками| Bed and breakfast'!H5</f>
        <v>45844</v>
      </c>
      <c r="I5" s="136">
        <f>'C завтраками| Bed and breakfast'!I5</f>
        <v>45846</v>
      </c>
      <c r="J5" s="136">
        <f>'C завтраками| Bed and breakfast'!J5</f>
        <v>45848</v>
      </c>
      <c r="K5" s="136">
        <f>'C завтраками| Bed and breakfast'!K5</f>
        <v>45850</v>
      </c>
      <c r="L5" s="136">
        <f>'C завтраками| Bed and breakfast'!L5</f>
        <v>45851</v>
      </c>
      <c r="M5" s="136">
        <f>'C завтраками| Bed and breakfast'!M5</f>
        <v>45852</v>
      </c>
      <c r="N5" s="136">
        <f>'C завтраками| Bed and breakfast'!N5</f>
        <v>45855</v>
      </c>
      <c r="O5" s="136">
        <f>'C завтраками| Bed and breakfast'!O5</f>
        <v>45857</v>
      </c>
      <c r="P5" s="136">
        <f>'C завтраками| Bed and breakfast'!P5</f>
        <v>45858</v>
      </c>
      <c r="Q5" s="136">
        <f>'C завтраками| Bed and breakfast'!Q5</f>
        <v>45861</v>
      </c>
      <c r="R5" s="136">
        <f>'C завтраками| Bed and breakfast'!R5</f>
        <v>45862</v>
      </c>
      <c r="S5" s="136">
        <f>'C завтраками| Bed and breakfast'!S5</f>
        <v>45864</v>
      </c>
      <c r="T5" s="136">
        <f>'C завтраками| Bed and breakfast'!T5</f>
        <v>45866</v>
      </c>
      <c r="U5" s="136">
        <f>'C завтраками| Bed and breakfast'!U5</f>
        <v>45867</v>
      </c>
      <c r="V5" s="136">
        <f>'C завтраками| Bed and breakfast'!V5</f>
        <v>45869</v>
      </c>
      <c r="W5" s="136">
        <f>'C завтраками| Bed and breakfast'!W5</f>
        <v>45871</v>
      </c>
      <c r="X5" s="136">
        <f>'C завтраками| Bed and breakfast'!X5</f>
        <v>45873</v>
      </c>
      <c r="Y5" s="136">
        <f>'C завтраками| Bed and breakfast'!Y5</f>
        <v>45874</v>
      </c>
      <c r="Z5" s="136">
        <f>'C завтраками| Bed and breakfast'!Z5</f>
        <v>45877</v>
      </c>
      <c r="AA5" s="136">
        <f>'C завтраками| Bed and breakfast'!AA5</f>
        <v>45879</v>
      </c>
      <c r="AB5" s="136">
        <f>'C завтраками| Bed and breakfast'!AB5</f>
        <v>45884</v>
      </c>
      <c r="AC5" s="136">
        <f>'C завтраками| Bed and breakfast'!AC5</f>
        <v>45885</v>
      </c>
      <c r="AD5" s="136">
        <f>'C завтраками| Bed and breakfast'!AD5</f>
        <v>45886</v>
      </c>
      <c r="AE5" s="136">
        <f>'C завтраками| Bed and breakfast'!AE5</f>
        <v>45887</v>
      </c>
      <c r="AF5" s="136">
        <f>'C завтраками| Bed and breakfast'!AF5</f>
        <v>45889</v>
      </c>
      <c r="AG5" s="136">
        <f>'C завтраками| Bed and breakfast'!AG5</f>
        <v>45890</v>
      </c>
      <c r="AH5" s="136">
        <f>'C завтраками| Bed and breakfast'!AH5</f>
        <v>45891</v>
      </c>
      <c r="AI5" s="136">
        <f>'C завтраками| Bed and breakfast'!AI5</f>
        <v>45893</v>
      </c>
      <c r="AJ5" s="136">
        <f>'C завтраками| Bed and breakfast'!AJ5</f>
        <v>45894</v>
      </c>
      <c r="AK5" s="136">
        <f>'C завтраками| Bed and breakfast'!AK5</f>
        <v>45896</v>
      </c>
      <c r="AL5" s="136">
        <f>'C завтраками| Bed and breakfast'!AL5</f>
        <v>45900</v>
      </c>
      <c r="AM5" s="136">
        <f>'C завтраками| Bed and breakfast'!AM5</f>
        <v>45904</v>
      </c>
      <c r="AN5" s="136">
        <f>'C завтраками| Bed and breakfast'!AN5</f>
        <v>45906</v>
      </c>
      <c r="AO5" s="136">
        <f>'C завтраками| Bed and breakfast'!AO5</f>
        <v>45907</v>
      </c>
      <c r="AP5" s="136">
        <f>'C завтраками| Bed and breakfast'!AP5</f>
        <v>45910</v>
      </c>
      <c r="AQ5" s="136">
        <f>'C завтраками| Bed and breakfast'!AQ5</f>
        <v>45911</v>
      </c>
      <c r="AR5" s="136">
        <f>'C завтраками| Bed and breakfast'!AR5</f>
        <v>45920</v>
      </c>
      <c r="AS5" s="136">
        <f>'C завтраками| Bed and breakfast'!AS5</f>
        <v>45930</v>
      </c>
    </row>
    <row r="6" spans="1:45"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1:45" s="53" customFormat="1" x14ac:dyDescent="0.2">
      <c r="A7" s="88">
        <v>1</v>
      </c>
      <c r="B7" s="42">
        <f>'C завтраками| Bed and breakfast'!B7*0.9</f>
        <v>18450</v>
      </c>
      <c r="C7" s="42">
        <f>'C завтраками| Bed and breakfast'!C7*0.9</f>
        <v>15210</v>
      </c>
      <c r="D7" s="42">
        <f>'C завтраками| Bed and breakfast'!D7*0.9</f>
        <v>14310</v>
      </c>
      <c r="E7" s="42">
        <f>'C завтраками| Bed and breakfast'!E7*0.9</f>
        <v>14310</v>
      </c>
      <c r="F7" s="42">
        <f>'C завтраками| Bed and breakfast'!F7*0.9</f>
        <v>18450</v>
      </c>
      <c r="G7" s="42">
        <f>'C завтраками| Bed and breakfast'!G7*0.9</f>
        <v>18450</v>
      </c>
      <c r="H7" s="42">
        <f>'C завтраками| Bed and breakfast'!H7*0.9</f>
        <v>16740</v>
      </c>
      <c r="I7" s="42">
        <f>'C завтраками| Bed and breakfast'!I7*0.9</f>
        <v>18450</v>
      </c>
      <c r="J7" s="42">
        <f>'C завтраками| Bed and breakfast'!J7*0.9</f>
        <v>16740</v>
      </c>
      <c r="K7" s="42">
        <f>'C завтраками| Bed and breakfast'!K7*0.9</f>
        <v>16740</v>
      </c>
      <c r="L7" s="42">
        <f>'C завтраками| Bed and breakfast'!L7*0.9</f>
        <v>15210</v>
      </c>
      <c r="M7" s="42">
        <f>'C завтраками| Bed and breakfast'!M7*0.9</f>
        <v>16740</v>
      </c>
      <c r="N7" s="42">
        <f>'C завтраками| Bed and breakfast'!N7*0.9</f>
        <v>16740</v>
      </c>
      <c r="O7" s="42">
        <f>'C завтраками| Bed and breakfast'!O7*0.9</f>
        <v>15210</v>
      </c>
      <c r="P7" s="42">
        <f>'C завтраками| Bed and breakfast'!P7*0.9</f>
        <v>15210</v>
      </c>
      <c r="Q7" s="42">
        <f>'C завтраками| Bed and breakfast'!Q7*0.9</f>
        <v>14310</v>
      </c>
      <c r="R7" s="42">
        <f>'C завтраками| Bed and breakfast'!R7*0.9</f>
        <v>15210</v>
      </c>
      <c r="S7" s="42">
        <f>'C завтраками| Bed and breakfast'!S7*0.9</f>
        <v>19980</v>
      </c>
      <c r="T7" s="42">
        <f>'C завтраками| Bed and breakfast'!T7*0.9</f>
        <v>19980</v>
      </c>
      <c r="U7" s="42">
        <f>'C завтраками| Bed and breakfast'!U7*0.9</f>
        <v>15210</v>
      </c>
      <c r="V7" s="42">
        <f>'C завтраками| Bed and breakfast'!V7*0.9</f>
        <v>14310</v>
      </c>
      <c r="W7" s="42">
        <f>'C завтраками| Bed and breakfast'!W7*0.9</f>
        <v>16740</v>
      </c>
      <c r="X7" s="42">
        <f>'C завтраками| Bed and breakfast'!X7*0.9</f>
        <v>15210</v>
      </c>
      <c r="Y7" s="42">
        <f>'C завтраками| Bed and breakfast'!Y7*0.9</f>
        <v>16740</v>
      </c>
      <c r="Z7" s="42">
        <f>'C завтраками| Bed and breakfast'!Z7*0.9</f>
        <v>15210</v>
      </c>
      <c r="AA7" s="42">
        <f>'C завтраками| Bed and breakfast'!AA7*0.9</f>
        <v>18450</v>
      </c>
      <c r="AB7" s="42">
        <f>'C завтраками| Bed and breakfast'!AB7*0.9</f>
        <v>18450</v>
      </c>
      <c r="AC7" s="42">
        <f>'C завтраками| Bed and breakfast'!AC7*0.9</f>
        <v>19980</v>
      </c>
      <c r="AD7" s="42">
        <f>'C завтраками| Bed and breakfast'!AD7*0.9</f>
        <v>16740</v>
      </c>
      <c r="AE7" s="42">
        <f>'C завтраками| Bed and breakfast'!AE7*0.9</f>
        <v>16740</v>
      </c>
      <c r="AF7" s="42">
        <f>'C завтраками| Bed and breakfast'!AF7*0.9</f>
        <v>16740</v>
      </c>
      <c r="AG7" s="42">
        <f>'C завтраками| Bed and breakfast'!AG7*0.9</f>
        <v>15210</v>
      </c>
      <c r="AH7" s="42">
        <f>'C завтраками| Bed and breakfast'!AH7*0.9</f>
        <v>14310</v>
      </c>
      <c r="AI7" s="42">
        <f>'C завтраками| Bed and breakfast'!AI7*0.9</f>
        <v>13230</v>
      </c>
      <c r="AJ7" s="42">
        <f>'C завтраками| Bed and breakfast'!AJ7*0.9</f>
        <v>13230</v>
      </c>
      <c r="AK7" s="42">
        <f>'C завтраками| Bed and breakfast'!AK7*0.9</f>
        <v>12150</v>
      </c>
      <c r="AL7" s="42">
        <f>'C завтраками| Bed and breakfast'!AL7*0.9</f>
        <v>11070</v>
      </c>
      <c r="AM7" s="42">
        <f>'C завтраками| Bed and breakfast'!AM7*0.9</f>
        <v>12150</v>
      </c>
      <c r="AN7" s="42">
        <f>'C завтраками| Bed and breakfast'!AN7*0.9</f>
        <v>12150</v>
      </c>
      <c r="AO7" s="42">
        <f>'C завтраками| Bed and breakfast'!AO7*0.9</f>
        <v>11070</v>
      </c>
      <c r="AP7" s="42">
        <f>'C завтраками| Bed and breakfast'!AP7*0.9</f>
        <v>14310</v>
      </c>
      <c r="AQ7" s="42">
        <f>'C завтраками| Bed and breakfast'!AQ7*0.9</f>
        <v>14310</v>
      </c>
      <c r="AR7" s="42">
        <f>'C завтраками| Bed and breakfast'!AR7*0.9</f>
        <v>13230</v>
      </c>
      <c r="AS7" s="42">
        <f>'C завтраками| Bed and breakfast'!AS7*0.9</f>
        <v>11070</v>
      </c>
    </row>
    <row r="8" spans="1:45" s="53" customFormat="1" x14ac:dyDescent="0.2">
      <c r="A8" s="88">
        <v>2</v>
      </c>
      <c r="B8" s="42">
        <f>'C завтраками| Bed and breakfast'!B8*0.9</f>
        <v>19980</v>
      </c>
      <c r="C8" s="42">
        <f>'C завтраками| Bed and breakfast'!C8*0.9</f>
        <v>16740</v>
      </c>
      <c r="D8" s="42">
        <f>'C завтраками| Bed and breakfast'!D8*0.9</f>
        <v>15840</v>
      </c>
      <c r="E8" s="42">
        <f>'C завтраками| Bed and breakfast'!E8*0.9</f>
        <v>15840</v>
      </c>
      <c r="F8" s="42">
        <f>'C завтраками| Bed and breakfast'!F8*0.9</f>
        <v>19980</v>
      </c>
      <c r="G8" s="42">
        <f>'C завтраками| Bed and breakfast'!G8*0.9</f>
        <v>19980</v>
      </c>
      <c r="H8" s="42">
        <f>'C завтраками| Bed and breakfast'!H8*0.9</f>
        <v>18270</v>
      </c>
      <c r="I8" s="42">
        <f>'C завтраками| Bed and breakfast'!I8*0.9</f>
        <v>19980</v>
      </c>
      <c r="J8" s="42">
        <f>'C завтраками| Bed and breakfast'!J8*0.9</f>
        <v>18270</v>
      </c>
      <c r="K8" s="42">
        <f>'C завтраками| Bed and breakfast'!K8*0.9</f>
        <v>18270</v>
      </c>
      <c r="L8" s="42">
        <f>'C завтраками| Bed and breakfast'!L8*0.9</f>
        <v>16740</v>
      </c>
      <c r="M8" s="42">
        <f>'C завтраками| Bed and breakfast'!M8*0.9</f>
        <v>18270</v>
      </c>
      <c r="N8" s="42">
        <f>'C завтраками| Bed and breakfast'!N8*0.9</f>
        <v>18270</v>
      </c>
      <c r="O8" s="42">
        <f>'C завтраками| Bed and breakfast'!O8*0.9</f>
        <v>16740</v>
      </c>
      <c r="P8" s="42">
        <f>'C завтраками| Bed and breakfast'!P8*0.9</f>
        <v>16740</v>
      </c>
      <c r="Q8" s="42">
        <f>'C завтраками| Bed and breakfast'!Q8*0.9</f>
        <v>15840</v>
      </c>
      <c r="R8" s="42">
        <f>'C завтраками| Bed and breakfast'!R8*0.9</f>
        <v>16740</v>
      </c>
      <c r="S8" s="42">
        <f>'C завтраками| Bed and breakfast'!S8*0.9</f>
        <v>21510</v>
      </c>
      <c r="T8" s="42">
        <f>'C завтраками| Bed and breakfast'!T8*0.9</f>
        <v>21510</v>
      </c>
      <c r="U8" s="42">
        <f>'C завтраками| Bed and breakfast'!U8*0.9</f>
        <v>16740</v>
      </c>
      <c r="V8" s="42">
        <f>'C завтраками| Bed and breakfast'!V8*0.9</f>
        <v>15840</v>
      </c>
      <c r="W8" s="42">
        <f>'C завтраками| Bed and breakfast'!W8*0.9</f>
        <v>18270</v>
      </c>
      <c r="X8" s="42">
        <f>'C завтраками| Bed and breakfast'!X8*0.9</f>
        <v>16740</v>
      </c>
      <c r="Y8" s="42">
        <f>'C завтраками| Bed and breakfast'!Y8*0.9</f>
        <v>18270</v>
      </c>
      <c r="Z8" s="42">
        <f>'C завтраками| Bed and breakfast'!Z8*0.9</f>
        <v>16740</v>
      </c>
      <c r="AA8" s="42">
        <f>'C завтраками| Bed and breakfast'!AA8*0.9</f>
        <v>19980</v>
      </c>
      <c r="AB8" s="42">
        <f>'C завтраками| Bed and breakfast'!AB8*0.9</f>
        <v>19980</v>
      </c>
      <c r="AC8" s="42">
        <f>'C завтраками| Bed and breakfast'!AC8*0.9</f>
        <v>21510</v>
      </c>
      <c r="AD8" s="42">
        <f>'C завтраками| Bed and breakfast'!AD8*0.9</f>
        <v>18270</v>
      </c>
      <c r="AE8" s="42">
        <f>'C завтраками| Bed and breakfast'!AE8*0.9</f>
        <v>18270</v>
      </c>
      <c r="AF8" s="42">
        <f>'C завтраками| Bed and breakfast'!AF8*0.9</f>
        <v>18270</v>
      </c>
      <c r="AG8" s="42">
        <f>'C завтраками| Bed and breakfast'!AG8*0.9</f>
        <v>16740</v>
      </c>
      <c r="AH8" s="42">
        <f>'C завтраками| Bed and breakfast'!AH8*0.9</f>
        <v>15840</v>
      </c>
      <c r="AI8" s="42">
        <f>'C завтраками| Bed and breakfast'!AI8*0.9</f>
        <v>14760</v>
      </c>
      <c r="AJ8" s="42">
        <f>'C завтраками| Bed and breakfast'!AJ8*0.9</f>
        <v>14760</v>
      </c>
      <c r="AK8" s="42">
        <f>'C завтраками| Bed and breakfast'!AK8*0.9</f>
        <v>13680</v>
      </c>
      <c r="AL8" s="42">
        <f>'C завтраками| Bed and breakfast'!AL8*0.9</f>
        <v>12600</v>
      </c>
      <c r="AM8" s="42">
        <f>'C завтраками| Bed and breakfast'!AM8*0.9</f>
        <v>13680</v>
      </c>
      <c r="AN8" s="42">
        <f>'C завтраками| Bed and breakfast'!AN8*0.9</f>
        <v>13680</v>
      </c>
      <c r="AO8" s="42">
        <f>'C завтраками| Bed and breakfast'!AO8*0.9</f>
        <v>12600</v>
      </c>
      <c r="AP8" s="42">
        <f>'C завтраками| Bed and breakfast'!AP8*0.9</f>
        <v>15840</v>
      </c>
      <c r="AQ8" s="42">
        <f>'C завтраками| Bed and breakfast'!AQ8*0.9</f>
        <v>15840</v>
      </c>
      <c r="AR8" s="42">
        <f>'C завтраками| Bed and breakfast'!AR8*0.9</f>
        <v>14760</v>
      </c>
      <c r="AS8" s="42">
        <f>'C завтраками| Bed and breakfast'!AS8*0.9</f>
        <v>12600</v>
      </c>
    </row>
    <row r="9" spans="1:45"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s="53" customFormat="1" x14ac:dyDescent="0.2">
      <c r="A10" s="180">
        <v>1</v>
      </c>
      <c r="B10" s="42">
        <f>'C завтраками| Bed and breakfast'!B10*0.9</f>
        <v>20250</v>
      </c>
      <c r="C10" s="42">
        <f>'C завтраками| Bed and breakfast'!C10*0.9</f>
        <v>17010</v>
      </c>
      <c r="D10" s="42">
        <f>'C завтраками| Bed and breakfast'!D10*0.9</f>
        <v>16110</v>
      </c>
      <c r="E10" s="42">
        <f>'C завтраками| Bed and breakfast'!E10*0.9</f>
        <v>16110</v>
      </c>
      <c r="F10" s="42">
        <f>'C завтраками| Bed and breakfast'!F10*0.9</f>
        <v>20250</v>
      </c>
      <c r="G10" s="42">
        <f>'C завтраками| Bed and breakfast'!G10*0.9</f>
        <v>20250</v>
      </c>
      <c r="H10" s="42">
        <f>'C завтраками| Bed and breakfast'!H10*0.9</f>
        <v>18540</v>
      </c>
      <c r="I10" s="42">
        <f>'C завтраками| Bed and breakfast'!I10*0.9</f>
        <v>20250</v>
      </c>
      <c r="J10" s="42">
        <f>'C завтраками| Bed and breakfast'!J10*0.9</f>
        <v>18540</v>
      </c>
      <c r="K10" s="42">
        <f>'C завтраками| Bed and breakfast'!K10*0.9</f>
        <v>18540</v>
      </c>
      <c r="L10" s="42">
        <f>'C завтраками| Bed and breakfast'!L10*0.9</f>
        <v>17010</v>
      </c>
      <c r="M10" s="42">
        <f>'C завтраками| Bed and breakfast'!M10*0.9</f>
        <v>18540</v>
      </c>
      <c r="N10" s="42">
        <f>'C завтраками| Bed and breakfast'!N10*0.9</f>
        <v>18540</v>
      </c>
      <c r="O10" s="42">
        <f>'C завтраками| Bed and breakfast'!O10*0.9</f>
        <v>17010</v>
      </c>
      <c r="P10" s="42">
        <f>'C завтраками| Bed and breakfast'!P10*0.9</f>
        <v>17010</v>
      </c>
      <c r="Q10" s="42">
        <f>'C завтраками| Bed and breakfast'!Q10*0.9</f>
        <v>16110</v>
      </c>
      <c r="R10" s="42">
        <f>'C завтраками| Bed and breakfast'!R10*0.9</f>
        <v>17010</v>
      </c>
      <c r="S10" s="42">
        <f>'C завтраками| Bed and breakfast'!S10*0.9</f>
        <v>21780</v>
      </c>
      <c r="T10" s="42">
        <f>'C завтраками| Bed and breakfast'!T10*0.9</f>
        <v>21780</v>
      </c>
      <c r="U10" s="42">
        <f>'C завтраками| Bed and breakfast'!U10*0.9</f>
        <v>17010</v>
      </c>
      <c r="V10" s="42">
        <f>'C завтраками| Bed and breakfast'!V10*0.9</f>
        <v>16110</v>
      </c>
      <c r="W10" s="42">
        <f>'C завтраками| Bed and breakfast'!W10*0.9</f>
        <v>18540</v>
      </c>
      <c r="X10" s="42">
        <f>'C завтраками| Bed and breakfast'!X10*0.9</f>
        <v>17010</v>
      </c>
      <c r="Y10" s="42">
        <f>'C завтраками| Bed and breakfast'!Y10*0.9</f>
        <v>18540</v>
      </c>
      <c r="Z10" s="42">
        <f>'C завтраками| Bed and breakfast'!Z10*0.9</f>
        <v>17010</v>
      </c>
      <c r="AA10" s="42">
        <f>'C завтраками| Bed and breakfast'!AA10*0.9</f>
        <v>20250</v>
      </c>
      <c r="AB10" s="42">
        <f>'C завтраками| Bed and breakfast'!AB10*0.9</f>
        <v>20250</v>
      </c>
      <c r="AC10" s="42">
        <f>'C завтраками| Bed and breakfast'!AC10*0.9</f>
        <v>21780</v>
      </c>
      <c r="AD10" s="42">
        <f>'C завтраками| Bed and breakfast'!AD10*0.9</f>
        <v>18540</v>
      </c>
      <c r="AE10" s="42">
        <f>'C завтраками| Bed and breakfast'!AE10*0.9</f>
        <v>18540</v>
      </c>
      <c r="AF10" s="42">
        <f>'C завтраками| Bed and breakfast'!AF10*0.9</f>
        <v>18540</v>
      </c>
      <c r="AG10" s="42">
        <f>'C завтраками| Bed and breakfast'!AG10*0.9</f>
        <v>17010</v>
      </c>
      <c r="AH10" s="42">
        <f>'C завтраками| Bed and breakfast'!AH10*0.9</f>
        <v>16110</v>
      </c>
      <c r="AI10" s="42">
        <f>'C завтраками| Bed and breakfast'!AI10*0.9</f>
        <v>15030</v>
      </c>
      <c r="AJ10" s="42">
        <f>'C завтраками| Bed and breakfast'!AJ10*0.9</f>
        <v>15030</v>
      </c>
      <c r="AK10" s="42">
        <f>'C завтраками| Bed and breakfast'!AK10*0.9</f>
        <v>13950</v>
      </c>
      <c r="AL10" s="42">
        <f>'C завтраками| Bed and breakfast'!AL10*0.9</f>
        <v>12870</v>
      </c>
      <c r="AM10" s="42">
        <f>'C завтраками| Bed and breakfast'!AM10*0.9</f>
        <v>13950</v>
      </c>
      <c r="AN10" s="42">
        <f>'C завтраками| Bed and breakfast'!AN10*0.9</f>
        <v>13950</v>
      </c>
      <c r="AO10" s="42">
        <f>'C завтраками| Bed and breakfast'!AO10*0.9</f>
        <v>12870</v>
      </c>
      <c r="AP10" s="42">
        <f>'C завтраками| Bed and breakfast'!AP10*0.9</f>
        <v>16110</v>
      </c>
      <c r="AQ10" s="42">
        <f>'C завтраками| Bed and breakfast'!AQ10*0.9</f>
        <v>16110</v>
      </c>
      <c r="AR10" s="42">
        <f>'C завтраками| Bed and breakfast'!AR10*0.9</f>
        <v>15030</v>
      </c>
      <c r="AS10" s="42">
        <f>'C завтраками| Bed and breakfast'!AS10*0.9</f>
        <v>12870</v>
      </c>
    </row>
    <row r="11" spans="1:45" s="53" customFormat="1" x14ac:dyDescent="0.2">
      <c r="A11" s="180">
        <v>2</v>
      </c>
      <c r="B11" s="42">
        <f>'C завтраками| Bed and breakfast'!B11*0.9</f>
        <v>21780</v>
      </c>
      <c r="C11" s="42">
        <f>'C завтраками| Bed and breakfast'!C11*0.9</f>
        <v>18540</v>
      </c>
      <c r="D11" s="42">
        <f>'C завтраками| Bed and breakfast'!D11*0.9</f>
        <v>17640</v>
      </c>
      <c r="E11" s="42">
        <f>'C завтраками| Bed and breakfast'!E11*0.9</f>
        <v>17640</v>
      </c>
      <c r="F11" s="42">
        <f>'C завтраками| Bed and breakfast'!F11*0.9</f>
        <v>21780</v>
      </c>
      <c r="G11" s="42">
        <f>'C завтраками| Bed and breakfast'!G11*0.9</f>
        <v>21780</v>
      </c>
      <c r="H11" s="42">
        <f>'C завтраками| Bed and breakfast'!H11*0.9</f>
        <v>20070</v>
      </c>
      <c r="I11" s="42">
        <f>'C завтраками| Bed and breakfast'!I11*0.9</f>
        <v>21780</v>
      </c>
      <c r="J11" s="42">
        <f>'C завтраками| Bed and breakfast'!J11*0.9</f>
        <v>20070</v>
      </c>
      <c r="K11" s="42">
        <f>'C завтраками| Bed and breakfast'!K11*0.9</f>
        <v>20070</v>
      </c>
      <c r="L11" s="42">
        <f>'C завтраками| Bed and breakfast'!L11*0.9</f>
        <v>18540</v>
      </c>
      <c r="M11" s="42">
        <f>'C завтраками| Bed and breakfast'!M11*0.9</f>
        <v>20070</v>
      </c>
      <c r="N11" s="42">
        <f>'C завтраками| Bed and breakfast'!N11*0.9</f>
        <v>20070</v>
      </c>
      <c r="O11" s="42">
        <f>'C завтраками| Bed and breakfast'!O11*0.9</f>
        <v>18540</v>
      </c>
      <c r="P11" s="42">
        <f>'C завтраками| Bed and breakfast'!P11*0.9</f>
        <v>18540</v>
      </c>
      <c r="Q11" s="42">
        <f>'C завтраками| Bed and breakfast'!Q11*0.9</f>
        <v>17640</v>
      </c>
      <c r="R11" s="42">
        <f>'C завтраками| Bed and breakfast'!R11*0.9</f>
        <v>18540</v>
      </c>
      <c r="S11" s="42">
        <f>'C завтраками| Bed and breakfast'!S11*0.9</f>
        <v>23310</v>
      </c>
      <c r="T11" s="42">
        <f>'C завтраками| Bed and breakfast'!T11*0.9</f>
        <v>23310</v>
      </c>
      <c r="U11" s="42">
        <f>'C завтраками| Bed and breakfast'!U11*0.9</f>
        <v>18540</v>
      </c>
      <c r="V11" s="42">
        <f>'C завтраками| Bed and breakfast'!V11*0.9</f>
        <v>17640</v>
      </c>
      <c r="W11" s="42">
        <f>'C завтраками| Bed and breakfast'!W11*0.9</f>
        <v>20070</v>
      </c>
      <c r="X11" s="42">
        <f>'C завтраками| Bed and breakfast'!X11*0.9</f>
        <v>18540</v>
      </c>
      <c r="Y11" s="42">
        <f>'C завтраками| Bed and breakfast'!Y11*0.9</f>
        <v>20070</v>
      </c>
      <c r="Z11" s="42">
        <f>'C завтраками| Bed and breakfast'!Z11*0.9</f>
        <v>18540</v>
      </c>
      <c r="AA11" s="42">
        <f>'C завтраками| Bed and breakfast'!AA11*0.9</f>
        <v>21780</v>
      </c>
      <c r="AB11" s="42">
        <f>'C завтраками| Bed and breakfast'!AB11*0.9</f>
        <v>21780</v>
      </c>
      <c r="AC11" s="42">
        <f>'C завтраками| Bed and breakfast'!AC11*0.9</f>
        <v>23310</v>
      </c>
      <c r="AD11" s="42">
        <f>'C завтраками| Bed and breakfast'!AD11*0.9</f>
        <v>20070</v>
      </c>
      <c r="AE11" s="42">
        <f>'C завтраками| Bed and breakfast'!AE11*0.9</f>
        <v>20070</v>
      </c>
      <c r="AF11" s="42">
        <f>'C завтраками| Bed and breakfast'!AF11*0.9</f>
        <v>20070</v>
      </c>
      <c r="AG11" s="42">
        <f>'C завтраками| Bed and breakfast'!AG11*0.9</f>
        <v>18540</v>
      </c>
      <c r="AH11" s="42">
        <f>'C завтраками| Bed and breakfast'!AH11*0.9</f>
        <v>17640</v>
      </c>
      <c r="AI11" s="42">
        <f>'C завтраками| Bed and breakfast'!AI11*0.9</f>
        <v>16560</v>
      </c>
      <c r="AJ11" s="42">
        <f>'C завтраками| Bed and breakfast'!AJ11*0.9</f>
        <v>16560</v>
      </c>
      <c r="AK11" s="42">
        <f>'C завтраками| Bed and breakfast'!AK11*0.9</f>
        <v>15480</v>
      </c>
      <c r="AL11" s="42">
        <f>'C завтраками| Bed and breakfast'!AL11*0.9</f>
        <v>14400</v>
      </c>
      <c r="AM11" s="42">
        <f>'C завтраками| Bed and breakfast'!AM11*0.9</f>
        <v>15480</v>
      </c>
      <c r="AN11" s="42">
        <f>'C завтраками| Bed and breakfast'!AN11*0.9</f>
        <v>15480</v>
      </c>
      <c r="AO11" s="42">
        <f>'C завтраками| Bed and breakfast'!AO11*0.9</f>
        <v>14400</v>
      </c>
      <c r="AP11" s="42">
        <f>'C завтраками| Bed and breakfast'!AP11*0.9</f>
        <v>17640</v>
      </c>
      <c r="AQ11" s="42">
        <f>'C завтраками| Bed and breakfast'!AQ11*0.9</f>
        <v>17640</v>
      </c>
      <c r="AR11" s="42">
        <f>'C завтраками| Bed and breakfast'!AR11*0.9</f>
        <v>16560</v>
      </c>
      <c r="AS11" s="42">
        <f>'C завтраками| Bed and breakfast'!AS11*0.9</f>
        <v>14400</v>
      </c>
    </row>
    <row r="12" spans="1:45"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45" s="53" customFormat="1" x14ac:dyDescent="0.2">
      <c r="A13" s="88">
        <f>A7</f>
        <v>1</v>
      </c>
      <c r="B13" s="42">
        <f>'C завтраками| Bed and breakfast'!B13*0.9</f>
        <v>21150</v>
      </c>
      <c r="C13" s="42">
        <f>'C завтраками| Bed and breakfast'!C13*0.9</f>
        <v>17910</v>
      </c>
      <c r="D13" s="42">
        <f>'C завтраками| Bed and breakfast'!D13*0.9</f>
        <v>17010</v>
      </c>
      <c r="E13" s="42">
        <f>'C завтраками| Bed and breakfast'!E13*0.9</f>
        <v>17010</v>
      </c>
      <c r="F13" s="42">
        <f>'C завтраками| Bed and breakfast'!F13*0.9</f>
        <v>21150</v>
      </c>
      <c r="G13" s="42">
        <f>'C завтраками| Bed and breakfast'!G13*0.9</f>
        <v>21150</v>
      </c>
      <c r="H13" s="42">
        <f>'C завтраками| Bed and breakfast'!H13*0.9</f>
        <v>19440</v>
      </c>
      <c r="I13" s="42">
        <f>'C завтраками| Bed and breakfast'!I13*0.9</f>
        <v>21150</v>
      </c>
      <c r="J13" s="42">
        <f>'C завтраками| Bed and breakfast'!J13*0.9</f>
        <v>19440</v>
      </c>
      <c r="K13" s="42">
        <f>'C завтраками| Bed and breakfast'!K13*0.9</f>
        <v>19440</v>
      </c>
      <c r="L13" s="42">
        <f>'C завтраками| Bed and breakfast'!L13*0.9</f>
        <v>17910</v>
      </c>
      <c r="M13" s="42">
        <f>'C завтраками| Bed and breakfast'!M13*0.9</f>
        <v>19440</v>
      </c>
      <c r="N13" s="42">
        <f>'C завтраками| Bed and breakfast'!N13*0.9</f>
        <v>19440</v>
      </c>
      <c r="O13" s="42">
        <f>'C завтраками| Bed and breakfast'!O13*0.9</f>
        <v>17910</v>
      </c>
      <c r="P13" s="42">
        <f>'C завтраками| Bed and breakfast'!P13*0.9</f>
        <v>17910</v>
      </c>
      <c r="Q13" s="42">
        <f>'C завтраками| Bed and breakfast'!Q13*0.9</f>
        <v>17010</v>
      </c>
      <c r="R13" s="42">
        <f>'C завтраками| Bed and breakfast'!R13*0.9</f>
        <v>17910</v>
      </c>
      <c r="S13" s="42">
        <f>'C завтраками| Bed and breakfast'!S13*0.9</f>
        <v>22680</v>
      </c>
      <c r="T13" s="42">
        <f>'C завтраками| Bed and breakfast'!T13*0.9</f>
        <v>22680</v>
      </c>
      <c r="U13" s="42">
        <f>'C завтраками| Bed and breakfast'!U13*0.9</f>
        <v>17910</v>
      </c>
      <c r="V13" s="42">
        <f>'C завтраками| Bed and breakfast'!V13*0.9</f>
        <v>17010</v>
      </c>
      <c r="W13" s="42">
        <f>'C завтраками| Bed and breakfast'!W13*0.9</f>
        <v>19440</v>
      </c>
      <c r="X13" s="42">
        <f>'C завтраками| Bed and breakfast'!X13*0.9</f>
        <v>17910</v>
      </c>
      <c r="Y13" s="42">
        <f>'C завтраками| Bed and breakfast'!Y13*0.9</f>
        <v>19440</v>
      </c>
      <c r="Z13" s="42">
        <f>'C завтраками| Bed and breakfast'!Z13*0.9</f>
        <v>17910</v>
      </c>
      <c r="AA13" s="42">
        <f>'C завтраками| Bed and breakfast'!AA13*0.9</f>
        <v>21150</v>
      </c>
      <c r="AB13" s="42">
        <f>'C завтраками| Bed and breakfast'!AB13*0.9</f>
        <v>21150</v>
      </c>
      <c r="AC13" s="42">
        <f>'C завтраками| Bed and breakfast'!AC13*0.9</f>
        <v>22680</v>
      </c>
      <c r="AD13" s="42">
        <f>'C завтраками| Bed and breakfast'!AD13*0.9</f>
        <v>19440</v>
      </c>
      <c r="AE13" s="42">
        <f>'C завтраками| Bed and breakfast'!AE13*0.9</f>
        <v>19440</v>
      </c>
      <c r="AF13" s="42">
        <f>'C завтраками| Bed and breakfast'!AF13*0.9</f>
        <v>19440</v>
      </c>
      <c r="AG13" s="42">
        <f>'C завтраками| Bed and breakfast'!AG13*0.9</f>
        <v>17910</v>
      </c>
      <c r="AH13" s="42">
        <f>'C завтраками| Bed and breakfast'!AH13*0.9</f>
        <v>17010</v>
      </c>
      <c r="AI13" s="42">
        <f>'C завтраками| Bed and breakfast'!AI13*0.9</f>
        <v>15930</v>
      </c>
      <c r="AJ13" s="42">
        <f>'C завтраками| Bed and breakfast'!AJ13*0.9</f>
        <v>15930</v>
      </c>
      <c r="AK13" s="42">
        <f>'C завтраками| Bed and breakfast'!AK13*0.9</f>
        <v>14850</v>
      </c>
      <c r="AL13" s="42">
        <f>'C завтраками| Bed and breakfast'!AL13*0.9</f>
        <v>13770</v>
      </c>
      <c r="AM13" s="42">
        <f>'C завтраками| Bed and breakfast'!AM13*0.9</f>
        <v>14850</v>
      </c>
      <c r="AN13" s="42">
        <f>'C завтраками| Bed and breakfast'!AN13*0.9</f>
        <v>14850</v>
      </c>
      <c r="AO13" s="42">
        <f>'C завтраками| Bed and breakfast'!AO13*0.9</f>
        <v>13770</v>
      </c>
      <c r="AP13" s="42">
        <f>'C завтраками| Bed and breakfast'!AP13*0.9</f>
        <v>17010</v>
      </c>
      <c r="AQ13" s="42">
        <f>'C завтраками| Bed and breakfast'!AQ13*0.9</f>
        <v>17010</v>
      </c>
      <c r="AR13" s="42">
        <f>'C завтраками| Bed and breakfast'!AR13*0.9</f>
        <v>15930</v>
      </c>
      <c r="AS13" s="42">
        <f>'C завтраками| Bed and breakfast'!AS13*0.9</f>
        <v>13770</v>
      </c>
    </row>
    <row r="14" spans="1:45" s="53" customFormat="1" x14ac:dyDescent="0.2">
      <c r="A14" s="88">
        <f>A8</f>
        <v>2</v>
      </c>
      <c r="B14" s="42">
        <f>'C завтраками| Bed and breakfast'!B14*0.9</f>
        <v>22680</v>
      </c>
      <c r="C14" s="42">
        <f>'C завтраками| Bed and breakfast'!C14*0.9</f>
        <v>19440</v>
      </c>
      <c r="D14" s="42">
        <f>'C завтраками| Bed and breakfast'!D14*0.9</f>
        <v>18540</v>
      </c>
      <c r="E14" s="42">
        <f>'C завтраками| Bed and breakfast'!E14*0.9</f>
        <v>18540</v>
      </c>
      <c r="F14" s="42">
        <f>'C завтраками| Bed and breakfast'!F14*0.9</f>
        <v>22680</v>
      </c>
      <c r="G14" s="42">
        <f>'C завтраками| Bed and breakfast'!G14*0.9</f>
        <v>22680</v>
      </c>
      <c r="H14" s="42">
        <f>'C завтраками| Bed and breakfast'!H14*0.9</f>
        <v>20970</v>
      </c>
      <c r="I14" s="42">
        <f>'C завтраками| Bed and breakfast'!I14*0.9</f>
        <v>22680</v>
      </c>
      <c r="J14" s="42">
        <f>'C завтраками| Bed and breakfast'!J14*0.9</f>
        <v>20970</v>
      </c>
      <c r="K14" s="42">
        <f>'C завтраками| Bed and breakfast'!K14*0.9</f>
        <v>20970</v>
      </c>
      <c r="L14" s="42">
        <f>'C завтраками| Bed and breakfast'!L14*0.9</f>
        <v>19440</v>
      </c>
      <c r="M14" s="42">
        <f>'C завтраками| Bed and breakfast'!M14*0.9</f>
        <v>20970</v>
      </c>
      <c r="N14" s="42">
        <f>'C завтраками| Bed and breakfast'!N14*0.9</f>
        <v>20970</v>
      </c>
      <c r="O14" s="42">
        <f>'C завтраками| Bed and breakfast'!O14*0.9</f>
        <v>19440</v>
      </c>
      <c r="P14" s="42">
        <f>'C завтраками| Bed and breakfast'!P14*0.9</f>
        <v>19440</v>
      </c>
      <c r="Q14" s="42">
        <f>'C завтраками| Bed and breakfast'!Q14*0.9</f>
        <v>18540</v>
      </c>
      <c r="R14" s="42">
        <f>'C завтраками| Bed and breakfast'!R14*0.9</f>
        <v>19440</v>
      </c>
      <c r="S14" s="42">
        <f>'C завтраками| Bed and breakfast'!S14*0.9</f>
        <v>24210</v>
      </c>
      <c r="T14" s="42">
        <f>'C завтраками| Bed and breakfast'!T14*0.9</f>
        <v>24210</v>
      </c>
      <c r="U14" s="42">
        <f>'C завтраками| Bed and breakfast'!U14*0.9</f>
        <v>19440</v>
      </c>
      <c r="V14" s="42">
        <f>'C завтраками| Bed and breakfast'!V14*0.9</f>
        <v>18540</v>
      </c>
      <c r="W14" s="42">
        <f>'C завтраками| Bed and breakfast'!W14*0.9</f>
        <v>20970</v>
      </c>
      <c r="X14" s="42">
        <f>'C завтраками| Bed and breakfast'!X14*0.9</f>
        <v>19440</v>
      </c>
      <c r="Y14" s="42">
        <f>'C завтраками| Bed and breakfast'!Y14*0.9</f>
        <v>20970</v>
      </c>
      <c r="Z14" s="42">
        <f>'C завтраками| Bed and breakfast'!Z14*0.9</f>
        <v>19440</v>
      </c>
      <c r="AA14" s="42">
        <f>'C завтраками| Bed and breakfast'!AA14*0.9</f>
        <v>22680</v>
      </c>
      <c r="AB14" s="42">
        <f>'C завтраками| Bed and breakfast'!AB14*0.9</f>
        <v>22680</v>
      </c>
      <c r="AC14" s="42">
        <f>'C завтраками| Bed and breakfast'!AC14*0.9</f>
        <v>24210</v>
      </c>
      <c r="AD14" s="42">
        <f>'C завтраками| Bed and breakfast'!AD14*0.9</f>
        <v>20970</v>
      </c>
      <c r="AE14" s="42">
        <f>'C завтраками| Bed and breakfast'!AE14*0.9</f>
        <v>20970</v>
      </c>
      <c r="AF14" s="42">
        <f>'C завтраками| Bed and breakfast'!AF14*0.9</f>
        <v>20970</v>
      </c>
      <c r="AG14" s="42">
        <f>'C завтраками| Bed and breakfast'!AG14*0.9</f>
        <v>19440</v>
      </c>
      <c r="AH14" s="42">
        <f>'C завтраками| Bed and breakfast'!AH14*0.9</f>
        <v>18540</v>
      </c>
      <c r="AI14" s="42">
        <f>'C завтраками| Bed and breakfast'!AI14*0.9</f>
        <v>17460</v>
      </c>
      <c r="AJ14" s="42">
        <f>'C завтраками| Bed and breakfast'!AJ14*0.9</f>
        <v>17460</v>
      </c>
      <c r="AK14" s="42">
        <f>'C завтраками| Bed and breakfast'!AK14*0.9</f>
        <v>16380</v>
      </c>
      <c r="AL14" s="42">
        <f>'C завтраками| Bed and breakfast'!AL14*0.9</f>
        <v>15300</v>
      </c>
      <c r="AM14" s="42">
        <f>'C завтраками| Bed and breakfast'!AM14*0.9</f>
        <v>16380</v>
      </c>
      <c r="AN14" s="42">
        <f>'C завтраками| Bed and breakfast'!AN14*0.9</f>
        <v>16380</v>
      </c>
      <c r="AO14" s="42">
        <f>'C завтраками| Bed and breakfast'!AO14*0.9</f>
        <v>15300</v>
      </c>
      <c r="AP14" s="42">
        <f>'C завтраками| Bed and breakfast'!AP14*0.9</f>
        <v>18540</v>
      </c>
      <c r="AQ14" s="42">
        <f>'C завтраками| Bed and breakfast'!AQ14*0.9</f>
        <v>18540</v>
      </c>
      <c r="AR14" s="42">
        <f>'C завтраками| Bed and breakfast'!AR14*0.9</f>
        <v>17460</v>
      </c>
      <c r="AS14" s="42">
        <f>'C завтраками| Bed and breakfast'!AS14*0.9</f>
        <v>15300</v>
      </c>
    </row>
    <row r="15" spans="1:45"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s="53" customFormat="1" x14ac:dyDescent="0.2">
      <c r="A16" s="88">
        <f>A7</f>
        <v>1</v>
      </c>
      <c r="B16" s="42">
        <f>'C завтраками| Bed and breakfast'!B16*0.9</f>
        <v>22680</v>
      </c>
      <c r="C16" s="42">
        <f>'C завтраками| Bed and breakfast'!C16*0.9</f>
        <v>19440</v>
      </c>
      <c r="D16" s="42">
        <f>'C завтраками| Bed and breakfast'!D16*0.9</f>
        <v>18540</v>
      </c>
      <c r="E16" s="42">
        <f>'C завтраками| Bed and breakfast'!E16*0.9</f>
        <v>18540</v>
      </c>
      <c r="F16" s="42">
        <f>'C завтраками| Bed and breakfast'!F16*0.9</f>
        <v>22680</v>
      </c>
      <c r="G16" s="42">
        <f>'C завтраками| Bed and breakfast'!G16*0.9</f>
        <v>22680</v>
      </c>
      <c r="H16" s="42">
        <f>'C завтраками| Bed and breakfast'!H16*0.9</f>
        <v>20970</v>
      </c>
      <c r="I16" s="42">
        <f>'C завтраками| Bed and breakfast'!I16*0.9</f>
        <v>22680</v>
      </c>
      <c r="J16" s="42">
        <f>'C завтраками| Bed and breakfast'!J16*0.9</f>
        <v>20970</v>
      </c>
      <c r="K16" s="42">
        <f>'C завтраками| Bed and breakfast'!K16*0.9</f>
        <v>20970</v>
      </c>
      <c r="L16" s="42">
        <f>'C завтраками| Bed and breakfast'!L16*0.9</f>
        <v>19440</v>
      </c>
      <c r="M16" s="42">
        <f>'C завтраками| Bed and breakfast'!M16*0.9</f>
        <v>20970</v>
      </c>
      <c r="N16" s="42">
        <f>'C завтраками| Bed and breakfast'!N16*0.9</f>
        <v>20970</v>
      </c>
      <c r="O16" s="42">
        <f>'C завтраками| Bed and breakfast'!O16*0.9</f>
        <v>19440</v>
      </c>
      <c r="P16" s="42">
        <f>'C завтраками| Bed and breakfast'!P16*0.9</f>
        <v>19440</v>
      </c>
      <c r="Q16" s="42">
        <f>'C завтраками| Bed and breakfast'!Q16*0.9</f>
        <v>18540</v>
      </c>
      <c r="R16" s="42">
        <f>'C завтраками| Bed and breakfast'!R16*0.9</f>
        <v>19440</v>
      </c>
      <c r="S16" s="42">
        <f>'C завтраками| Bed and breakfast'!S16*0.9</f>
        <v>24210</v>
      </c>
      <c r="T16" s="42">
        <f>'C завтраками| Bed and breakfast'!T16*0.9</f>
        <v>24210</v>
      </c>
      <c r="U16" s="42">
        <f>'C завтраками| Bed and breakfast'!U16*0.9</f>
        <v>19440</v>
      </c>
      <c r="V16" s="42">
        <f>'C завтраками| Bed and breakfast'!V16*0.9</f>
        <v>18540</v>
      </c>
      <c r="W16" s="42">
        <f>'C завтраками| Bed and breakfast'!W16*0.9</f>
        <v>20970</v>
      </c>
      <c r="X16" s="42">
        <f>'C завтраками| Bed and breakfast'!X16*0.9</f>
        <v>19440</v>
      </c>
      <c r="Y16" s="42">
        <f>'C завтраками| Bed and breakfast'!Y16*0.9</f>
        <v>20970</v>
      </c>
      <c r="Z16" s="42">
        <f>'C завтраками| Bed and breakfast'!Z16*0.9</f>
        <v>19440</v>
      </c>
      <c r="AA16" s="42">
        <f>'C завтраками| Bed and breakfast'!AA16*0.9</f>
        <v>22680</v>
      </c>
      <c r="AB16" s="42">
        <f>'C завтраками| Bed and breakfast'!AB16*0.9</f>
        <v>22680</v>
      </c>
      <c r="AC16" s="42">
        <f>'C завтраками| Bed and breakfast'!AC16*0.9</f>
        <v>24210</v>
      </c>
      <c r="AD16" s="42">
        <f>'C завтраками| Bed and breakfast'!AD16*0.9</f>
        <v>20970</v>
      </c>
      <c r="AE16" s="42">
        <f>'C завтраками| Bed and breakfast'!AE16*0.9</f>
        <v>20970</v>
      </c>
      <c r="AF16" s="42">
        <f>'C завтраками| Bed and breakfast'!AF16*0.9</f>
        <v>20970</v>
      </c>
      <c r="AG16" s="42">
        <f>'C завтраками| Bed and breakfast'!AG16*0.9</f>
        <v>19440</v>
      </c>
      <c r="AH16" s="42">
        <f>'C завтраками| Bed and breakfast'!AH16*0.9</f>
        <v>18540</v>
      </c>
      <c r="AI16" s="42">
        <f>'C завтраками| Bed and breakfast'!AI16*0.9</f>
        <v>17460</v>
      </c>
      <c r="AJ16" s="42">
        <f>'C завтраками| Bed and breakfast'!AJ16*0.9</f>
        <v>17460</v>
      </c>
      <c r="AK16" s="42">
        <f>'C завтраками| Bed and breakfast'!AK16*0.9</f>
        <v>16380</v>
      </c>
      <c r="AL16" s="42">
        <f>'C завтраками| Bed and breakfast'!AL16*0.9</f>
        <v>15300</v>
      </c>
      <c r="AM16" s="42">
        <f>'C завтраками| Bed and breakfast'!AM16*0.9</f>
        <v>16380</v>
      </c>
      <c r="AN16" s="42">
        <f>'C завтраками| Bed and breakfast'!AN16*0.9</f>
        <v>16380</v>
      </c>
      <c r="AO16" s="42">
        <f>'C завтраками| Bed and breakfast'!AO16*0.9</f>
        <v>15300</v>
      </c>
      <c r="AP16" s="42">
        <f>'C завтраками| Bed and breakfast'!AP16*0.9</f>
        <v>18540</v>
      </c>
      <c r="AQ16" s="42">
        <f>'C завтраками| Bed and breakfast'!AQ16*0.9</f>
        <v>18540</v>
      </c>
      <c r="AR16" s="42">
        <f>'C завтраками| Bed and breakfast'!AR16*0.9</f>
        <v>17460</v>
      </c>
      <c r="AS16" s="42">
        <f>'C завтраками| Bed and breakfast'!AS16*0.9</f>
        <v>15300</v>
      </c>
    </row>
    <row r="17" spans="1:45" s="53" customFormat="1" x14ac:dyDescent="0.2">
      <c r="A17" s="88">
        <f>A8</f>
        <v>2</v>
      </c>
      <c r="B17" s="42">
        <f>'C завтраками| Bed and breakfast'!B17*0.9</f>
        <v>24210</v>
      </c>
      <c r="C17" s="42">
        <f>'C завтраками| Bed and breakfast'!C17*0.9</f>
        <v>20970</v>
      </c>
      <c r="D17" s="42">
        <f>'C завтраками| Bed and breakfast'!D17*0.9</f>
        <v>20070</v>
      </c>
      <c r="E17" s="42">
        <f>'C завтраками| Bed and breakfast'!E17*0.9</f>
        <v>20070</v>
      </c>
      <c r="F17" s="42">
        <f>'C завтраками| Bed and breakfast'!F17*0.9</f>
        <v>24210</v>
      </c>
      <c r="G17" s="42">
        <f>'C завтраками| Bed and breakfast'!G17*0.9</f>
        <v>24210</v>
      </c>
      <c r="H17" s="42">
        <f>'C завтраками| Bed and breakfast'!H17*0.9</f>
        <v>22500</v>
      </c>
      <c r="I17" s="42">
        <f>'C завтраками| Bed and breakfast'!I17*0.9</f>
        <v>24210</v>
      </c>
      <c r="J17" s="42">
        <f>'C завтраками| Bed and breakfast'!J17*0.9</f>
        <v>22500</v>
      </c>
      <c r="K17" s="42">
        <f>'C завтраками| Bed and breakfast'!K17*0.9</f>
        <v>22500</v>
      </c>
      <c r="L17" s="42">
        <f>'C завтраками| Bed and breakfast'!L17*0.9</f>
        <v>20970</v>
      </c>
      <c r="M17" s="42">
        <f>'C завтраками| Bed and breakfast'!M17*0.9</f>
        <v>22500</v>
      </c>
      <c r="N17" s="42">
        <f>'C завтраками| Bed and breakfast'!N17*0.9</f>
        <v>22500</v>
      </c>
      <c r="O17" s="42">
        <f>'C завтраками| Bed and breakfast'!O17*0.9</f>
        <v>20970</v>
      </c>
      <c r="P17" s="42">
        <f>'C завтраками| Bed and breakfast'!P17*0.9</f>
        <v>20970</v>
      </c>
      <c r="Q17" s="42">
        <f>'C завтраками| Bed and breakfast'!Q17*0.9</f>
        <v>20070</v>
      </c>
      <c r="R17" s="42">
        <f>'C завтраками| Bed and breakfast'!R17*0.9</f>
        <v>20970</v>
      </c>
      <c r="S17" s="42">
        <f>'C завтраками| Bed and breakfast'!S17*0.9</f>
        <v>25740</v>
      </c>
      <c r="T17" s="42">
        <f>'C завтраками| Bed and breakfast'!T17*0.9</f>
        <v>25740</v>
      </c>
      <c r="U17" s="42">
        <f>'C завтраками| Bed and breakfast'!U17*0.9</f>
        <v>20970</v>
      </c>
      <c r="V17" s="42">
        <f>'C завтраками| Bed and breakfast'!V17*0.9</f>
        <v>20070</v>
      </c>
      <c r="W17" s="42">
        <f>'C завтраками| Bed and breakfast'!W17*0.9</f>
        <v>22500</v>
      </c>
      <c r="X17" s="42">
        <f>'C завтраками| Bed and breakfast'!X17*0.9</f>
        <v>20970</v>
      </c>
      <c r="Y17" s="42">
        <f>'C завтраками| Bed and breakfast'!Y17*0.9</f>
        <v>22500</v>
      </c>
      <c r="Z17" s="42">
        <f>'C завтраками| Bed and breakfast'!Z17*0.9</f>
        <v>20970</v>
      </c>
      <c r="AA17" s="42">
        <f>'C завтраками| Bed and breakfast'!AA17*0.9</f>
        <v>24210</v>
      </c>
      <c r="AB17" s="42">
        <f>'C завтраками| Bed and breakfast'!AB17*0.9</f>
        <v>24210</v>
      </c>
      <c r="AC17" s="42">
        <f>'C завтраками| Bed and breakfast'!AC17*0.9</f>
        <v>25740</v>
      </c>
      <c r="AD17" s="42">
        <f>'C завтраками| Bed and breakfast'!AD17*0.9</f>
        <v>22500</v>
      </c>
      <c r="AE17" s="42">
        <f>'C завтраками| Bed and breakfast'!AE17*0.9</f>
        <v>22500</v>
      </c>
      <c r="AF17" s="42">
        <f>'C завтраками| Bed and breakfast'!AF17*0.9</f>
        <v>22500</v>
      </c>
      <c r="AG17" s="42">
        <f>'C завтраками| Bed and breakfast'!AG17*0.9</f>
        <v>20970</v>
      </c>
      <c r="AH17" s="42">
        <f>'C завтраками| Bed and breakfast'!AH17*0.9</f>
        <v>20070</v>
      </c>
      <c r="AI17" s="42">
        <f>'C завтраками| Bed and breakfast'!AI17*0.9</f>
        <v>18990</v>
      </c>
      <c r="AJ17" s="42">
        <f>'C завтраками| Bed and breakfast'!AJ17*0.9</f>
        <v>18990</v>
      </c>
      <c r="AK17" s="42">
        <f>'C завтраками| Bed and breakfast'!AK17*0.9</f>
        <v>17910</v>
      </c>
      <c r="AL17" s="42">
        <f>'C завтраками| Bed and breakfast'!AL17*0.9</f>
        <v>16830</v>
      </c>
      <c r="AM17" s="42">
        <f>'C завтраками| Bed and breakfast'!AM17*0.9</f>
        <v>17910</v>
      </c>
      <c r="AN17" s="42">
        <f>'C завтраками| Bed and breakfast'!AN17*0.9</f>
        <v>17910</v>
      </c>
      <c r="AO17" s="42">
        <f>'C завтраками| Bed and breakfast'!AO17*0.9</f>
        <v>16830</v>
      </c>
      <c r="AP17" s="42">
        <f>'C завтраками| Bed and breakfast'!AP17*0.9</f>
        <v>20070</v>
      </c>
      <c r="AQ17" s="42">
        <f>'C завтраками| Bed and breakfast'!AQ17*0.9</f>
        <v>20070</v>
      </c>
      <c r="AR17" s="42">
        <f>'C завтраками| Bed and breakfast'!AR17*0.9</f>
        <v>18990</v>
      </c>
      <c r="AS17" s="42">
        <f>'C завтраками| Bed and breakfast'!AS17*0.9</f>
        <v>16830</v>
      </c>
    </row>
    <row r="18" spans="1:45"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s="53" customFormat="1" x14ac:dyDescent="0.2">
      <c r="A19" s="88">
        <f>A7</f>
        <v>1</v>
      </c>
      <c r="B19" s="42">
        <f>'C завтраками| Bed and breakfast'!B19*0.9</f>
        <v>40950</v>
      </c>
      <c r="C19" s="42">
        <f>'C завтраками| Bed and breakfast'!C19*0.9</f>
        <v>37710</v>
      </c>
      <c r="D19" s="42">
        <f>'C завтраками| Bed and breakfast'!D19*0.9</f>
        <v>36810</v>
      </c>
      <c r="E19" s="42">
        <f>'C завтраками| Bed and breakfast'!E19*0.9</f>
        <v>36810</v>
      </c>
      <c r="F19" s="42">
        <f>'C завтраками| Bed and breakfast'!F19*0.9</f>
        <v>40950</v>
      </c>
      <c r="G19" s="42">
        <f>'C завтраками| Bed and breakfast'!G19*0.9</f>
        <v>40950</v>
      </c>
      <c r="H19" s="42">
        <f>'C завтраками| Bed and breakfast'!H19*0.9</f>
        <v>39240</v>
      </c>
      <c r="I19" s="42">
        <f>'C завтраками| Bed and breakfast'!I19*0.9</f>
        <v>40950</v>
      </c>
      <c r="J19" s="42">
        <f>'C завтраками| Bed and breakfast'!J19*0.9</f>
        <v>39240</v>
      </c>
      <c r="K19" s="42">
        <f>'C завтраками| Bed and breakfast'!K19*0.9</f>
        <v>39240</v>
      </c>
      <c r="L19" s="42">
        <f>'C завтраками| Bed and breakfast'!L19*0.9</f>
        <v>37710</v>
      </c>
      <c r="M19" s="42">
        <f>'C завтраками| Bed and breakfast'!M19*0.9</f>
        <v>39240</v>
      </c>
      <c r="N19" s="42">
        <f>'C завтраками| Bed and breakfast'!N19*0.9</f>
        <v>39240</v>
      </c>
      <c r="O19" s="42">
        <f>'C завтраками| Bed and breakfast'!O19*0.9</f>
        <v>37710</v>
      </c>
      <c r="P19" s="42">
        <f>'C завтраками| Bed and breakfast'!P19*0.9</f>
        <v>37710</v>
      </c>
      <c r="Q19" s="42">
        <f>'C завтраками| Bed and breakfast'!Q19*0.9</f>
        <v>36810</v>
      </c>
      <c r="R19" s="42">
        <f>'C завтраками| Bed and breakfast'!R19*0.9</f>
        <v>37710</v>
      </c>
      <c r="S19" s="42">
        <f>'C завтраками| Bed and breakfast'!S19*0.9</f>
        <v>42480</v>
      </c>
      <c r="T19" s="42">
        <f>'C завтраками| Bed and breakfast'!T19*0.9</f>
        <v>42480</v>
      </c>
      <c r="U19" s="42">
        <f>'C завтраками| Bed and breakfast'!U19*0.9</f>
        <v>37710</v>
      </c>
      <c r="V19" s="42">
        <f>'C завтраками| Bed and breakfast'!V19*0.9</f>
        <v>36810</v>
      </c>
      <c r="W19" s="42">
        <f>'C завтраками| Bed and breakfast'!W19*0.9</f>
        <v>39240</v>
      </c>
      <c r="X19" s="42">
        <f>'C завтраками| Bed and breakfast'!X19*0.9</f>
        <v>37710</v>
      </c>
      <c r="Y19" s="42">
        <f>'C завтраками| Bed and breakfast'!Y19*0.9</f>
        <v>39240</v>
      </c>
      <c r="Z19" s="42">
        <f>'C завтраками| Bed and breakfast'!Z19*0.9</f>
        <v>37710</v>
      </c>
      <c r="AA19" s="42">
        <f>'C завтраками| Bed and breakfast'!AA19*0.9</f>
        <v>40950</v>
      </c>
      <c r="AB19" s="42">
        <f>'C завтраками| Bed and breakfast'!AB19*0.9</f>
        <v>40950</v>
      </c>
      <c r="AC19" s="42">
        <f>'C завтраками| Bed and breakfast'!AC19*0.9</f>
        <v>42480</v>
      </c>
      <c r="AD19" s="42">
        <f>'C завтраками| Bed and breakfast'!AD19*0.9</f>
        <v>39240</v>
      </c>
      <c r="AE19" s="42">
        <f>'C завтраками| Bed and breakfast'!AE19*0.9</f>
        <v>39240</v>
      </c>
      <c r="AF19" s="42">
        <f>'C завтраками| Bed and breakfast'!AF19*0.9</f>
        <v>39240</v>
      </c>
      <c r="AG19" s="42">
        <f>'C завтраками| Bed and breakfast'!AG19*0.9</f>
        <v>37710</v>
      </c>
      <c r="AH19" s="42">
        <f>'C завтраками| Bed and breakfast'!AH19*0.9</f>
        <v>36810</v>
      </c>
      <c r="AI19" s="42">
        <f>'C завтраками| Bed and breakfast'!AI19*0.9</f>
        <v>35730</v>
      </c>
      <c r="AJ19" s="42">
        <f>'C завтраками| Bed and breakfast'!AJ19*0.9</f>
        <v>35730</v>
      </c>
      <c r="AK19" s="42">
        <f>'C завтраками| Bed and breakfast'!AK19*0.9</f>
        <v>34650</v>
      </c>
      <c r="AL19" s="42">
        <f>'C завтраками| Bed and breakfast'!AL19*0.9</f>
        <v>33570</v>
      </c>
      <c r="AM19" s="42">
        <f>'C завтраками| Bed and breakfast'!AM19*0.9</f>
        <v>34650</v>
      </c>
      <c r="AN19" s="42">
        <f>'C завтраками| Bed and breakfast'!AN19*0.9</f>
        <v>34650</v>
      </c>
      <c r="AO19" s="42">
        <f>'C завтраками| Bed and breakfast'!AO19*0.9</f>
        <v>33570</v>
      </c>
      <c r="AP19" s="42">
        <f>'C завтраками| Bed and breakfast'!AP19*0.9</f>
        <v>36810</v>
      </c>
      <c r="AQ19" s="42">
        <f>'C завтраками| Bed and breakfast'!AQ19*0.9</f>
        <v>36810</v>
      </c>
      <c r="AR19" s="42">
        <f>'C завтраками| Bed and breakfast'!AR19*0.9</f>
        <v>35730</v>
      </c>
      <c r="AS19" s="42">
        <f>'C завтраками| Bed and breakfast'!AS19*0.9</f>
        <v>33570</v>
      </c>
    </row>
    <row r="20" spans="1:45" s="53" customFormat="1" x14ac:dyDescent="0.2">
      <c r="A20" s="88">
        <f>A8</f>
        <v>2</v>
      </c>
      <c r="B20" s="42">
        <f>'C завтраками| Bed and breakfast'!B20*0.9</f>
        <v>42480</v>
      </c>
      <c r="C20" s="42">
        <f>'C завтраками| Bed and breakfast'!C20*0.9</f>
        <v>39240</v>
      </c>
      <c r="D20" s="42">
        <f>'C завтраками| Bed and breakfast'!D20*0.9</f>
        <v>38340</v>
      </c>
      <c r="E20" s="42">
        <f>'C завтраками| Bed and breakfast'!E20*0.9</f>
        <v>38340</v>
      </c>
      <c r="F20" s="42">
        <f>'C завтраками| Bed and breakfast'!F20*0.9</f>
        <v>42480</v>
      </c>
      <c r="G20" s="42">
        <f>'C завтраками| Bed and breakfast'!G20*0.9</f>
        <v>42480</v>
      </c>
      <c r="H20" s="42">
        <f>'C завтраками| Bed and breakfast'!H20*0.9</f>
        <v>40770</v>
      </c>
      <c r="I20" s="42">
        <f>'C завтраками| Bed and breakfast'!I20*0.9</f>
        <v>42480</v>
      </c>
      <c r="J20" s="42">
        <f>'C завтраками| Bed and breakfast'!J20*0.9</f>
        <v>40770</v>
      </c>
      <c r="K20" s="42">
        <f>'C завтраками| Bed and breakfast'!K20*0.9</f>
        <v>40770</v>
      </c>
      <c r="L20" s="42">
        <f>'C завтраками| Bed and breakfast'!L20*0.9</f>
        <v>39240</v>
      </c>
      <c r="M20" s="42">
        <f>'C завтраками| Bed and breakfast'!M20*0.9</f>
        <v>40770</v>
      </c>
      <c r="N20" s="42">
        <f>'C завтраками| Bed and breakfast'!N20*0.9</f>
        <v>40770</v>
      </c>
      <c r="O20" s="42">
        <f>'C завтраками| Bed and breakfast'!O20*0.9</f>
        <v>39240</v>
      </c>
      <c r="P20" s="42">
        <f>'C завтраками| Bed and breakfast'!P20*0.9</f>
        <v>39240</v>
      </c>
      <c r="Q20" s="42">
        <f>'C завтраками| Bed and breakfast'!Q20*0.9</f>
        <v>38340</v>
      </c>
      <c r="R20" s="42">
        <f>'C завтраками| Bed and breakfast'!R20*0.9</f>
        <v>39240</v>
      </c>
      <c r="S20" s="42">
        <f>'C завтраками| Bed and breakfast'!S20*0.9</f>
        <v>44010</v>
      </c>
      <c r="T20" s="42">
        <f>'C завтраками| Bed and breakfast'!T20*0.9</f>
        <v>44010</v>
      </c>
      <c r="U20" s="42">
        <f>'C завтраками| Bed and breakfast'!U20*0.9</f>
        <v>39240</v>
      </c>
      <c r="V20" s="42">
        <f>'C завтраками| Bed and breakfast'!V20*0.9</f>
        <v>38340</v>
      </c>
      <c r="W20" s="42">
        <f>'C завтраками| Bed and breakfast'!W20*0.9</f>
        <v>40770</v>
      </c>
      <c r="X20" s="42">
        <f>'C завтраками| Bed and breakfast'!X20*0.9</f>
        <v>39240</v>
      </c>
      <c r="Y20" s="42">
        <f>'C завтраками| Bed and breakfast'!Y20*0.9</f>
        <v>40770</v>
      </c>
      <c r="Z20" s="42">
        <f>'C завтраками| Bed and breakfast'!Z20*0.9</f>
        <v>39240</v>
      </c>
      <c r="AA20" s="42">
        <f>'C завтраками| Bed and breakfast'!AA20*0.9</f>
        <v>42480</v>
      </c>
      <c r="AB20" s="42">
        <f>'C завтраками| Bed and breakfast'!AB20*0.9</f>
        <v>42480</v>
      </c>
      <c r="AC20" s="42">
        <f>'C завтраками| Bed and breakfast'!AC20*0.9</f>
        <v>44010</v>
      </c>
      <c r="AD20" s="42">
        <f>'C завтраками| Bed and breakfast'!AD20*0.9</f>
        <v>40770</v>
      </c>
      <c r="AE20" s="42">
        <f>'C завтраками| Bed and breakfast'!AE20*0.9</f>
        <v>40770</v>
      </c>
      <c r="AF20" s="42">
        <f>'C завтраками| Bed and breakfast'!AF20*0.9</f>
        <v>40770</v>
      </c>
      <c r="AG20" s="42">
        <f>'C завтраками| Bed and breakfast'!AG20*0.9</f>
        <v>39240</v>
      </c>
      <c r="AH20" s="42">
        <f>'C завтраками| Bed and breakfast'!AH20*0.9</f>
        <v>38340</v>
      </c>
      <c r="AI20" s="42">
        <f>'C завтраками| Bed and breakfast'!AI20*0.9</f>
        <v>37260</v>
      </c>
      <c r="AJ20" s="42">
        <f>'C завтраками| Bed and breakfast'!AJ20*0.9</f>
        <v>37260</v>
      </c>
      <c r="AK20" s="42">
        <f>'C завтраками| Bed and breakfast'!AK20*0.9</f>
        <v>36180</v>
      </c>
      <c r="AL20" s="42">
        <f>'C завтраками| Bed and breakfast'!AL20*0.9</f>
        <v>35100</v>
      </c>
      <c r="AM20" s="42">
        <f>'C завтраками| Bed and breakfast'!AM20*0.9</f>
        <v>36180</v>
      </c>
      <c r="AN20" s="42">
        <f>'C завтраками| Bed and breakfast'!AN20*0.9</f>
        <v>36180</v>
      </c>
      <c r="AO20" s="42">
        <f>'C завтраками| Bed and breakfast'!AO20*0.9</f>
        <v>35100</v>
      </c>
      <c r="AP20" s="42">
        <f>'C завтраками| Bed and breakfast'!AP20*0.9</f>
        <v>38340</v>
      </c>
      <c r="AQ20" s="42">
        <f>'C завтраками| Bed and breakfast'!AQ20*0.9</f>
        <v>38340</v>
      </c>
      <c r="AR20" s="42">
        <f>'C завтраками| Bed and breakfast'!AR20*0.9</f>
        <v>37260</v>
      </c>
      <c r="AS20" s="42">
        <f>'C завтраками| Bed and breakfast'!AS20*0.9</f>
        <v>35100</v>
      </c>
    </row>
    <row r="21" spans="1:45"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45" s="53" customFormat="1" x14ac:dyDescent="0.2">
      <c r="A22" s="88" t="s">
        <v>88</v>
      </c>
      <c r="B22" s="42">
        <f>'C завтраками| Bed and breakfast'!B22*0.9</f>
        <v>60480</v>
      </c>
      <c r="C22" s="42">
        <f>'C завтраками| Bed and breakfast'!C22*0.9</f>
        <v>57240</v>
      </c>
      <c r="D22" s="42">
        <f>'C завтраками| Bed and breakfast'!D22*0.9</f>
        <v>56340</v>
      </c>
      <c r="E22" s="42">
        <f>'C завтраками| Bed and breakfast'!E22*0.9</f>
        <v>56340</v>
      </c>
      <c r="F22" s="42">
        <f>'C завтраками| Bed and breakfast'!F22*0.9</f>
        <v>60480</v>
      </c>
      <c r="G22" s="42">
        <f>'C завтраками| Bed and breakfast'!G22*0.9</f>
        <v>60480</v>
      </c>
      <c r="H22" s="42">
        <f>'C завтраками| Bed and breakfast'!H22*0.9</f>
        <v>58770</v>
      </c>
      <c r="I22" s="42">
        <f>'C завтраками| Bed and breakfast'!I22*0.9</f>
        <v>60480</v>
      </c>
      <c r="J22" s="42">
        <f>'C завтраками| Bed and breakfast'!J22*0.9</f>
        <v>58770</v>
      </c>
      <c r="K22" s="42">
        <f>'C завтраками| Bed and breakfast'!K22*0.9</f>
        <v>58770</v>
      </c>
      <c r="L22" s="42">
        <f>'C завтраками| Bed and breakfast'!L22*0.9</f>
        <v>57240</v>
      </c>
      <c r="M22" s="42">
        <f>'C завтраками| Bed and breakfast'!M22*0.9</f>
        <v>58770</v>
      </c>
      <c r="N22" s="42">
        <f>'C завтраками| Bed and breakfast'!N22*0.9</f>
        <v>58770</v>
      </c>
      <c r="O22" s="42">
        <f>'C завтраками| Bed and breakfast'!O22*0.9</f>
        <v>57240</v>
      </c>
      <c r="P22" s="42">
        <f>'C завтраками| Bed and breakfast'!P22*0.9</f>
        <v>57240</v>
      </c>
      <c r="Q22" s="42">
        <f>'C завтраками| Bed and breakfast'!Q22*0.9</f>
        <v>56340</v>
      </c>
      <c r="R22" s="42">
        <f>'C завтраками| Bed and breakfast'!R22*0.9</f>
        <v>57240</v>
      </c>
      <c r="S22" s="42">
        <f>'C завтраками| Bed and breakfast'!S22*0.9</f>
        <v>62010</v>
      </c>
      <c r="T22" s="42">
        <f>'C завтраками| Bed and breakfast'!T22*0.9</f>
        <v>62010</v>
      </c>
      <c r="U22" s="42">
        <f>'C завтраками| Bed and breakfast'!U22*0.9</f>
        <v>57240</v>
      </c>
      <c r="V22" s="42">
        <f>'C завтраками| Bed and breakfast'!V22*0.9</f>
        <v>56340</v>
      </c>
      <c r="W22" s="42">
        <f>'C завтраками| Bed and breakfast'!W22*0.9</f>
        <v>58770</v>
      </c>
      <c r="X22" s="42">
        <f>'C завтраками| Bed and breakfast'!X22*0.9</f>
        <v>57240</v>
      </c>
      <c r="Y22" s="42">
        <f>'C завтраками| Bed and breakfast'!Y22*0.9</f>
        <v>58770</v>
      </c>
      <c r="Z22" s="42">
        <f>'C завтраками| Bed and breakfast'!Z22*0.9</f>
        <v>57240</v>
      </c>
      <c r="AA22" s="42">
        <f>'C завтраками| Bed and breakfast'!AA22*0.9</f>
        <v>60480</v>
      </c>
      <c r="AB22" s="42">
        <f>'C завтраками| Bed and breakfast'!AB22*0.9</f>
        <v>60480</v>
      </c>
      <c r="AC22" s="42">
        <f>'C завтраками| Bed and breakfast'!AC22*0.9</f>
        <v>62010</v>
      </c>
      <c r="AD22" s="42">
        <f>'C завтраками| Bed and breakfast'!AD22*0.9</f>
        <v>58770</v>
      </c>
      <c r="AE22" s="42">
        <f>'C завтраками| Bed and breakfast'!AE22*0.9</f>
        <v>58770</v>
      </c>
      <c r="AF22" s="42">
        <f>'C завтраками| Bed and breakfast'!AF22*0.9</f>
        <v>58770</v>
      </c>
      <c r="AG22" s="42">
        <f>'C завтраками| Bed and breakfast'!AG22*0.9</f>
        <v>57240</v>
      </c>
      <c r="AH22" s="42">
        <f>'C завтраками| Bed and breakfast'!AH22*0.9</f>
        <v>56340</v>
      </c>
      <c r="AI22" s="42">
        <f>'C завтраками| Bed and breakfast'!AI22*0.9</f>
        <v>55260</v>
      </c>
      <c r="AJ22" s="42">
        <f>'C завтраками| Bed and breakfast'!AJ22*0.9</f>
        <v>55260</v>
      </c>
      <c r="AK22" s="42">
        <f>'C завтраками| Bed and breakfast'!AK22*0.9</f>
        <v>54180</v>
      </c>
      <c r="AL22" s="42">
        <f>'C завтраками| Bed and breakfast'!AL22*0.9</f>
        <v>53100</v>
      </c>
      <c r="AM22" s="42">
        <f>'C завтраками| Bed and breakfast'!AM22*0.9</f>
        <v>54180</v>
      </c>
      <c r="AN22" s="42">
        <f>'C завтраками| Bed and breakfast'!AN22*0.9</f>
        <v>54180</v>
      </c>
      <c r="AO22" s="42">
        <f>'C завтраками| Bed and breakfast'!AO22*0.9</f>
        <v>53100</v>
      </c>
      <c r="AP22" s="42">
        <f>'C завтраками| Bed and breakfast'!AP22*0.9</f>
        <v>56340</v>
      </c>
      <c r="AQ22" s="42">
        <f>'C завтраками| Bed and breakfast'!AQ22*0.9</f>
        <v>56340</v>
      </c>
      <c r="AR22" s="42">
        <f>'C завтраками| Bed and breakfast'!AR22*0.9</f>
        <v>55260</v>
      </c>
      <c r="AS22" s="42">
        <f>'C завтраками| Bed and breakfast'!AS22*0.9</f>
        <v>53100</v>
      </c>
    </row>
    <row r="23" spans="1:45"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row>
    <row r="24" spans="1:45" ht="18" customHeight="1" x14ac:dyDescent="0.2">
      <c r="A24" s="111" t="s">
        <v>100</v>
      </c>
      <c r="B24" s="136">
        <f t="shared" ref="B24" si="0">B4</f>
        <v>45834</v>
      </c>
      <c r="C24" s="136">
        <f t="shared" ref="C24:AS24" si="1">C4</f>
        <v>45836</v>
      </c>
      <c r="D24" s="136">
        <f t="shared" si="1"/>
        <v>45837</v>
      </c>
      <c r="E24" s="136">
        <f t="shared" si="1"/>
        <v>45838</v>
      </c>
      <c r="F24" s="136">
        <f t="shared" si="1"/>
        <v>45839</v>
      </c>
      <c r="G24" s="136">
        <f t="shared" si="1"/>
        <v>45842</v>
      </c>
      <c r="H24" s="136">
        <f t="shared" si="1"/>
        <v>45843</v>
      </c>
      <c r="I24" s="136">
        <f t="shared" si="1"/>
        <v>45845</v>
      </c>
      <c r="J24" s="136">
        <f t="shared" si="1"/>
        <v>45847</v>
      </c>
      <c r="K24" s="136">
        <f t="shared" si="1"/>
        <v>45849</v>
      </c>
      <c r="L24" s="136">
        <f t="shared" si="1"/>
        <v>45851</v>
      </c>
      <c r="M24" s="136">
        <f t="shared" si="1"/>
        <v>45852</v>
      </c>
      <c r="N24" s="136">
        <f t="shared" si="1"/>
        <v>45853</v>
      </c>
      <c r="O24" s="136">
        <f t="shared" si="1"/>
        <v>45856</v>
      </c>
      <c r="P24" s="136">
        <f t="shared" si="1"/>
        <v>45858</v>
      </c>
      <c r="Q24" s="136">
        <f t="shared" si="1"/>
        <v>45859</v>
      </c>
      <c r="R24" s="136">
        <f t="shared" si="1"/>
        <v>45862</v>
      </c>
      <c r="S24" s="136">
        <f t="shared" si="1"/>
        <v>45863</v>
      </c>
      <c r="T24" s="136">
        <f t="shared" si="1"/>
        <v>45865</v>
      </c>
      <c r="U24" s="136">
        <f t="shared" si="1"/>
        <v>45867</v>
      </c>
      <c r="V24" s="136">
        <f t="shared" si="1"/>
        <v>45868</v>
      </c>
      <c r="W24" s="136">
        <f t="shared" si="1"/>
        <v>45870</v>
      </c>
      <c r="X24" s="136">
        <f t="shared" si="1"/>
        <v>45872</v>
      </c>
      <c r="Y24" s="136">
        <f t="shared" si="1"/>
        <v>45874</v>
      </c>
      <c r="Z24" s="136">
        <f t="shared" si="1"/>
        <v>45875</v>
      </c>
      <c r="AA24" s="136">
        <f t="shared" si="1"/>
        <v>45878</v>
      </c>
      <c r="AB24" s="136">
        <f t="shared" si="1"/>
        <v>45880</v>
      </c>
      <c r="AC24" s="136">
        <f t="shared" si="1"/>
        <v>45885</v>
      </c>
      <c r="AD24" s="136">
        <f t="shared" si="1"/>
        <v>45886</v>
      </c>
      <c r="AE24" s="136">
        <f t="shared" si="1"/>
        <v>45887</v>
      </c>
      <c r="AF24" s="136">
        <f t="shared" si="1"/>
        <v>45888</v>
      </c>
      <c r="AG24" s="136">
        <f t="shared" si="1"/>
        <v>45890</v>
      </c>
      <c r="AH24" s="136">
        <f t="shared" si="1"/>
        <v>45891</v>
      </c>
      <c r="AI24" s="136">
        <f t="shared" si="1"/>
        <v>45892</v>
      </c>
      <c r="AJ24" s="136">
        <f t="shared" si="1"/>
        <v>45894</v>
      </c>
      <c r="AK24" s="136">
        <f t="shared" si="1"/>
        <v>45895</v>
      </c>
      <c r="AL24" s="136">
        <f t="shared" si="1"/>
        <v>45897</v>
      </c>
      <c r="AM24" s="136">
        <f t="shared" si="1"/>
        <v>45901</v>
      </c>
      <c r="AN24" s="136">
        <f t="shared" si="1"/>
        <v>45905</v>
      </c>
      <c r="AO24" s="136">
        <f t="shared" si="1"/>
        <v>45907</v>
      </c>
      <c r="AP24" s="136">
        <f t="shared" si="1"/>
        <v>45908</v>
      </c>
      <c r="AQ24" s="136">
        <f t="shared" si="1"/>
        <v>45911</v>
      </c>
      <c r="AR24" s="136">
        <f t="shared" si="1"/>
        <v>45912</v>
      </c>
      <c r="AS24" s="136">
        <f t="shared" si="1"/>
        <v>45921</v>
      </c>
    </row>
    <row r="25" spans="1:45" ht="20.25" customHeight="1" x14ac:dyDescent="0.2">
      <c r="A25" s="90" t="s">
        <v>64</v>
      </c>
      <c r="B25" s="136">
        <f t="shared" ref="B25" si="2">B5</f>
        <v>45835</v>
      </c>
      <c r="C25" s="136">
        <f t="shared" ref="C25:AS25" si="3">C5</f>
        <v>45836</v>
      </c>
      <c r="D25" s="136">
        <f t="shared" si="3"/>
        <v>45837</v>
      </c>
      <c r="E25" s="136">
        <f t="shared" si="3"/>
        <v>45838</v>
      </c>
      <c r="F25" s="136">
        <f t="shared" si="3"/>
        <v>45841</v>
      </c>
      <c r="G25" s="136">
        <f t="shared" si="3"/>
        <v>45842</v>
      </c>
      <c r="H25" s="136">
        <f t="shared" si="3"/>
        <v>45844</v>
      </c>
      <c r="I25" s="136">
        <f t="shared" si="3"/>
        <v>45846</v>
      </c>
      <c r="J25" s="136">
        <f t="shared" si="3"/>
        <v>45848</v>
      </c>
      <c r="K25" s="136">
        <f t="shared" si="3"/>
        <v>45850</v>
      </c>
      <c r="L25" s="136">
        <f t="shared" si="3"/>
        <v>45851</v>
      </c>
      <c r="M25" s="136">
        <f t="shared" si="3"/>
        <v>45852</v>
      </c>
      <c r="N25" s="136">
        <f t="shared" si="3"/>
        <v>45855</v>
      </c>
      <c r="O25" s="136">
        <f t="shared" si="3"/>
        <v>45857</v>
      </c>
      <c r="P25" s="136">
        <f t="shared" si="3"/>
        <v>45858</v>
      </c>
      <c r="Q25" s="136">
        <f t="shared" si="3"/>
        <v>45861</v>
      </c>
      <c r="R25" s="136">
        <f t="shared" si="3"/>
        <v>45862</v>
      </c>
      <c r="S25" s="136">
        <f t="shared" si="3"/>
        <v>45864</v>
      </c>
      <c r="T25" s="136">
        <f t="shared" si="3"/>
        <v>45866</v>
      </c>
      <c r="U25" s="136">
        <f t="shared" si="3"/>
        <v>45867</v>
      </c>
      <c r="V25" s="136">
        <f t="shared" si="3"/>
        <v>45869</v>
      </c>
      <c r="W25" s="136">
        <f t="shared" si="3"/>
        <v>45871</v>
      </c>
      <c r="X25" s="136">
        <f t="shared" si="3"/>
        <v>45873</v>
      </c>
      <c r="Y25" s="136">
        <f t="shared" si="3"/>
        <v>45874</v>
      </c>
      <c r="Z25" s="136">
        <f t="shared" si="3"/>
        <v>45877</v>
      </c>
      <c r="AA25" s="136">
        <f t="shared" si="3"/>
        <v>45879</v>
      </c>
      <c r="AB25" s="136">
        <f t="shared" si="3"/>
        <v>45884</v>
      </c>
      <c r="AC25" s="136">
        <f t="shared" si="3"/>
        <v>45885</v>
      </c>
      <c r="AD25" s="136">
        <f t="shared" si="3"/>
        <v>45886</v>
      </c>
      <c r="AE25" s="136">
        <f t="shared" si="3"/>
        <v>45887</v>
      </c>
      <c r="AF25" s="136">
        <f t="shared" si="3"/>
        <v>45889</v>
      </c>
      <c r="AG25" s="136">
        <f t="shared" si="3"/>
        <v>45890</v>
      </c>
      <c r="AH25" s="136">
        <f t="shared" si="3"/>
        <v>45891</v>
      </c>
      <c r="AI25" s="136">
        <f t="shared" si="3"/>
        <v>45893</v>
      </c>
      <c r="AJ25" s="136">
        <f t="shared" si="3"/>
        <v>45894</v>
      </c>
      <c r="AK25" s="136">
        <f t="shared" si="3"/>
        <v>45896</v>
      </c>
      <c r="AL25" s="136">
        <f t="shared" si="3"/>
        <v>45900</v>
      </c>
      <c r="AM25" s="136">
        <f t="shared" si="3"/>
        <v>45904</v>
      </c>
      <c r="AN25" s="136">
        <f t="shared" si="3"/>
        <v>45906</v>
      </c>
      <c r="AO25" s="136">
        <f t="shared" si="3"/>
        <v>45907</v>
      </c>
      <c r="AP25" s="136">
        <f t="shared" si="3"/>
        <v>45910</v>
      </c>
      <c r="AQ25" s="136">
        <f t="shared" si="3"/>
        <v>45911</v>
      </c>
      <c r="AR25" s="136">
        <f t="shared" si="3"/>
        <v>45920</v>
      </c>
      <c r="AS25" s="136">
        <f t="shared" si="3"/>
        <v>45930</v>
      </c>
    </row>
    <row r="26" spans="1:45"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45" s="50" customFormat="1" x14ac:dyDescent="0.2">
      <c r="A27" s="88">
        <v>1</v>
      </c>
      <c r="B27" s="94">
        <f t="shared" ref="B27" si="4">ROUNDUP(B7*0.9,)</f>
        <v>16605</v>
      </c>
      <c r="C27" s="94">
        <f t="shared" ref="C27:AS27" si="5">ROUNDUP(C7*0.9,)</f>
        <v>13689</v>
      </c>
      <c r="D27" s="94">
        <f t="shared" si="5"/>
        <v>12879</v>
      </c>
      <c r="E27" s="94">
        <f t="shared" si="5"/>
        <v>12879</v>
      </c>
      <c r="F27" s="94">
        <f t="shared" si="5"/>
        <v>16605</v>
      </c>
      <c r="G27" s="94">
        <f t="shared" si="5"/>
        <v>16605</v>
      </c>
      <c r="H27" s="94">
        <f t="shared" si="5"/>
        <v>15066</v>
      </c>
      <c r="I27" s="94">
        <f t="shared" si="5"/>
        <v>16605</v>
      </c>
      <c r="J27" s="94">
        <f t="shared" si="5"/>
        <v>15066</v>
      </c>
      <c r="K27" s="94">
        <f t="shared" si="5"/>
        <v>15066</v>
      </c>
      <c r="L27" s="94">
        <f t="shared" si="5"/>
        <v>13689</v>
      </c>
      <c r="M27" s="94">
        <f t="shared" si="5"/>
        <v>15066</v>
      </c>
      <c r="N27" s="94">
        <f t="shared" si="5"/>
        <v>15066</v>
      </c>
      <c r="O27" s="94">
        <f t="shared" si="5"/>
        <v>13689</v>
      </c>
      <c r="P27" s="94">
        <f t="shared" si="5"/>
        <v>13689</v>
      </c>
      <c r="Q27" s="94">
        <f t="shared" si="5"/>
        <v>12879</v>
      </c>
      <c r="R27" s="94">
        <f t="shared" si="5"/>
        <v>13689</v>
      </c>
      <c r="S27" s="94">
        <f t="shared" si="5"/>
        <v>17982</v>
      </c>
      <c r="T27" s="94">
        <f t="shared" si="5"/>
        <v>17982</v>
      </c>
      <c r="U27" s="94">
        <f t="shared" si="5"/>
        <v>13689</v>
      </c>
      <c r="V27" s="94">
        <f t="shared" si="5"/>
        <v>12879</v>
      </c>
      <c r="W27" s="94">
        <f t="shared" si="5"/>
        <v>15066</v>
      </c>
      <c r="X27" s="94">
        <f t="shared" si="5"/>
        <v>13689</v>
      </c>
      <c r="Y27" s="94">
        <f t="shared" si="5"/>
        <v>15066</v>
      </c>
      <c r="Z27" s="94">
        <f t="shared" si="5"/>
        <v>13689</v>
      </c>
      <c r="AA27" s="94">
        <f t="shared" si="5"/>
        <v>16605</v>
      </c>
      <c r="AB27" s="94">
        <f t="shared" si="5"/>
        <v>16605</v>
      </c>
      <c r="AC27" s="94">
        <f t="shared" si="5"/>
        <v>17982</v>
      </c>
      <c r="AD27" s="94">
        <f t="shared" si="5"/>
        <v>15066</v>
      </c>
      <c r="AE27" s="94">
        <f t="shared" si="5"/>
        <v>15066</v>
      </c>
      <c r="AF27" s="94">
        <f t="shared" si="5"/>
        <v>15066</v>
      </c>
      <c r="AG27" s="94">
        <f t="shared" si="5"/>
        <v>13689</v>
      </c>
      <c r="AH27" s="94">
        <f t="shared" si="5"/>
        <v>12879</v>
      </c>
      <c r="AI27" s="94">
        <f t="shared" si="5"/>
        <v>11907</v>
      </c>
      <c r="AJ27" s="94">
        <f t="shared" si="5"/>
        <v>11907</v>
      </c>
      <c r="AK27" s="94">
        <f t="shared" si="5"/>
        <v>10935</v>
      </c>
      <c r="AL27" s="94">
        <f t="shared" si="5"/>
        <v>9963</v>
      </c>
      <c r="AM27" s="94">
        <f t="shared" si="5"/>
        <v>10935</v>
      </c>
      <c r="AN27" s="94">
        <f t="shared" si="5"/>
        <v>10935</v>
      </c>
      <c r="AO27" s="94">
        <f t="shared" si="5"/>
        <v>9963</v>
      </c>
      <c r="AP27" s="94">
        <f t="shared" si="5"/>
        <v>12879</v>
      </c>
      <c r="AQ27" s="94">
        <f t="shared" si="5"/>
        <v>12879</v>
      </c>
      <c r="AR27" s="94">
        <f t="shared" si="5"/>
        <v>11907</v>
      </c>
      <c r="AS27" s="94">
        <f t="shared" si="5"/>
        <v>9963</v>
      </c>
    </row>
    <row r="28" spans="1:45" s="50" customFormat="1" x14ac:dyDescent="0.2">
      <c r="A28" s="88">
        <v>2</v>
      </c>
      <c r="B28" s="94">
        <f t="shared" ref="B28" si="6">ROUNDUP(B8*0.9,)</f>
        <v>17982</v>
      </c>
      <c r="C28" s="94">
        <f t="shared" ref="C28:AS28" si="7">ROUNDUP(C8*0.9,)</f>
        <v>15066</v>
      </c>
      <c r="D28" s="94">
        <f t="shared" si="7"/>
        <v>14256</v>
      </c>
      <c r="E28" s="94">
        <f t="shared" si="7"/>
        <v>14256</v>
      </c>
      <c r="F28" s="94">
        <f t="shared" si="7"/>
        <v>17982</v>
      </c>
      <c r="G28" s="94">
        <f t="shared" si="7"/>
        <v>17982</v>
      </c>
      <c r="H28" s="94">
        <f t="shared" si="7"/>
        <v>16443</v>
      </c>
      <c r="I28" s="94">
        <f t="shared" si="7"/>
        <v>17982</v>
      </c>
      <c r="J28" s="94">
        <f t="shared" si="7"/>
        <v>16443</v>
      </c>
      <c r="K28" s="94">
        <f t="shared" si="7"/>
        <v>16443</v>
      </c>
      <c r="L28" s="94">
        <f t="shared" si="7"/>
        <v>15066</v>
      </c>
      <c r="M28" s="94">
        <f t="shared" si="7"/>
        <v>16443</v>
      </c>
      <c r="N28" s="94">
        <f t="shared" si="7"/>
        <v>16443</v>
      </c>
      <c r="O28" s="94">
        <f t="shared" si="7"/>
        <v>15066</v>
      </c>
      <c r="P28" s="94">
        <f t="shared" si="7"/>
        <v>15066</v>
      </c>
      <c r="Q28" s="94">
        <f t="shared" si="7"/>
        <v>14256</v>
      </c>
      <c r="R28" s="94">
        <f t="shared" si="7"/>
        <v>15066</v>
      </c>
      <c r="S28" s="94">
        <f t="shared" si="7"/>
        <v>19359</v>
      </c>
      <c r="T28" s="94">
        <f t="shared" si="7"/>
        <v>19359</v>
      </c>
      <c r="U28" s="94">
        <f t="shared" si="7"/>
        <v>15066</v>
      </c>
      <c r="V28" s="94">
        <f t="shared" si="7"/>
        <v>14256</v>
      </c>
      <c r="W28" s="94">
        <f t="shared" si="7"/>
        <v>16443</v>
      </c>
      <c r="X28" s="94">
        <f t="shared" si="7"/>
        <v>15066</v>
      </c>
      <c r="Y28" s="94">
        <f t="shared" si="7"/>
        <v>16443</v>
      </c>
      <c r="Z28" s="94">
        <f t="shared" si="7"/>
        <v>15066</v>
      </c>
      <c r="AA28" s="94">
        <f t="shared" si="7"/>
        <v>17982</v>
      </c>
      <c r="AB28" s="94">
        <f t="shared" si="7"/>
        <v>17982</v>
      </c>
      <c r="AC28" s="94">
        <f t="shared" si="7"/>
        <v>19359</v>
      </c>
      <c r="AD28" s="94">
        <f t="shared" si="7"/>
        <v>16443</v>
      </c>
      <c r="AE28" s="94">
        <f t="shared" si="7"/>
        <v>16443</v>
      </c>
      <c r="AF28" s="94">
        <f t="shared" si="7"/>
        <v>16443</v>
      </c>
      <c r="AG28" s="94">
        <f t="shared" si="7"/>
        <v>15066</v>
      </c>
      <c r="AH28" s="94">
        <f t="shared" si="7"/>
        <v>14256</v>
      </c>
      <c r="AI28" s="94">
        <f t="shared" si="7"/>
        <v>13284</v>
      </c>
      <c r="AJ28" s="94">
        <f t="shared" si="7"/>
        <v>13284</v>
      </c>
      <c r="AK28" s="94">
        <f t="shared" si="7"/>
        <v>12312</v>
      </c>
      <c r="AL28" s="94">
        <f t="shared" si="7"/>
        <v>11340</v>
      </c>
      <c r="AM28" s="94">
        <f t="shared" si="7"/>
        <v>12312</v>
      </c>
      <c r="AN28" s="94">
        <f t="shared" si="7"/>
        <v>12312</v>
      </c>
      <c r="AO28" s="94">
        <f t="shared" si="7"/>
        <v>11340</v>
      </c>
      <c r="AP28" s="94">
        <f t="shared" si="7"/>
        <v>14256</v>
      </c>
      <c r="AQ28" s="94">
        <f t="shared" si="7"/>
        <v>14256</v>
      </c>
      <c r="AR28" s="94">
        <f t="shared" si="7"/>
        <v>13284</v>
      </c>
      <c r="AS28" s="94">
        <f t="shared" si="7"/>
        <v>11340</v>
      </c>
    </row>
    <row r="29" spans="1:45"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50" customFormat="1" x14ac:dyDescent="0.2">
      <c r="A30" s="180">
        <v>1</v>
      </c>
      <c r="B30" s="94">
        <f t="shared" ref="B30" si="8">ROUNDUP(B10*0.9,)</f>
        <v>18225</v>
      </c>
      <c r="C30" s="94">
        <f t="shared" ref="C30:AS30" si="9">ROUNDUP(C10*0.9,)</f>
        <v>15309</v>
      </c>
      <c r="D30" s="94">
        <f t="shared" si="9"/>
        <v>14499</v>
      </c>
      <c r="E30" s="94">
        <f t="shared" si="9"/>
        <v>14499</v>
      </c>
      <c r="F30" s="94">
        <f t="shared" si="9"/>
        <v>18225</v>
      </c>
      <c r="G30" s="94">
        <f t="shared" si="9"/>
        <v>18225</v>
      </c>
      <c r="H30" s="94">
        <f t="shared" si="9"/>
        <v>16686</v>
      </c>
      <c r="I30" s="94">
        <f t="shared" si="9"/>
        <v>18225</v>
      </c>
      <c r="J30" s="94">
        <f t="shared" si="9"/>
        <v>16686</v>
      </c>
      <c r="K30" s="94">
        <f t="shared" si="9"/>
        <v>16686</v>
      </c>
      <c r="L30" s="94">
        <f t="shared" si="9"/>
        <v>15309</v>
      </c>
      <c r="M30" s="94">
        <f t="shared" si="9"/>
        <v>16686</v>
      </c>
      <c r="N30" s="94">
        <f t="shared" si="9"/>
        <v>16686</v>
      </c>
      <c r="O30" s="94">
        <f t="shared" si="9"/>
        <v>15309</v>
      </c>
      <c r="P30" s="94">
        <f t="shared" si="9"/>
        <v>15309</v>
      </c>
      <c r="Q30" s="94">
        <f t="shared" si="9"/>
        <v>14499</v>
      </c>
      <c r="R30" s="94">
        <f t="shared" si="9"/>
        <v>15309</v>
      </c>
      <c r="S30" s="94">
        <f t="shared" si="9"/>
        <v>19602</v>
      </c>
      <c r="T30" s="94">
        <f t="shared" si="9"/>
        <v>19602</v>
      </c>
      <c r="U30" s="94">
        <f t="shared" si="9"/>
        <v>15309</v>
      </c>
      <c r="V30" s="94">
        <f t="shared" si="9"/>
        <v>14499</v>
      </c>
      <c r="W30" s="94">
        <f t="shared" si="9"/>
        <v>16686</v>
      </c>
      <c r="X30" s="94">
        <f t="shared" si="9"/>
        <v>15309</v>
      </c>
      <c r="Y30" s="94">
        <f t="shared" si="9"/>
        <v>16686</v>
      </c>
      <c r="Z30" s="94">
        <f t="shared" si="9"/>
        <v>15309</v>
      </c>
      <c r="AA30" s="94">
        <f t="shared" si="9"/>
        <v>18225</v>
      </c>
      <c r="AB30" s="94">
        <f t="shared" si="9"/>
        <v>18225</v>
      </c>
      <c r="AC30" s="94">
        <f t="shared" si="9"/>
        <v>19602</v>
      </c>
      <c r="AD30" s="94">
        <f t="shared" si="9"/>
        <v>16686</v>
      </c>
      <c r="AE30" s="94">
        <f t="shared" si="9"/>
        <v>16686</v>
      </c>
      <c r="AF30" s="94">
        <f t="shared" si="9"/>
        <v>16686</v>
      </c>
      <c r="AG30" s="94">
        <f t="shared" si="9"/>
        <v>15309</v>
      </c>
      <c r="AH30" s="94">
        <f t="shared" si="9"/>
        <v>14499</v>
      </c>
      <c r="AI30" s="94">
        <f t="shared" si="9"/>
        <v>13527</v>
      </c>
      <c r="AJ30" s="94">
        <f t="shared" si="9"/>
        <v>13527</v>
      </c>
      <c r="AK30" s="94">
        <f t="shared" si="9"/>
        <v>12555</v>
      </c>
      <c r="AL30" s="94">
        <f t="shared" si="9"/>
        <v>11583</v>
      </c>
      <c r="AM30" s="94">
        <f t="shared" si="9"/>
        <v>12555</v>
      </c>
      <c r="AN30" s="94">
        <f t="shared" si="9"/>
        <v>12555</v>
      </c>
      <c r="AO30" s="94">
        <f t="shared" si="9"/>
        <v>11583</v>
      </c>
      <c r="AP30" s="94">
        <f t="shared" si="9"/>
        <v>14499</v>
      </c>
      <c r="AQ30" s="94">
        <f t="shared" si="9"/>
        <v>14499</v>
      </c>
      <c r="AR30" s="94">
        <f t="shared" si="9"/>
        <v>13527</v>
      </c>
      <c r="AS30" s="94">
        <f t="shared" si="9"/>
        <v>11583</v>
      </c>
    </row>
    <row r="31" spans="1:45" s="50" customFormat="1" x14ac:dyDescent="0.2">
      <c r="A31" s="180">
        <v>2</v>
      </c>
      <c r="B31" s="94">
        <f t="shared" ref="B31" si="10">ROUNDUP(B11*0.9,)</f>
        <v>19602</v>
      </c>
      <c r="C31" s="94">
        <f t="shared" ref="C31:AS31" si="11">ROUNDUP(C11*0.9,)</f>
        <v>16686</v>
      </c>
      <c r="D31" s="94">
        <f t="shared" si="11"/>
        <v>15876</v>
      </c>
      <c r="E31" s="94">
        <f t="shared" si="11"/>
        <v>15876</v>
      </c>
      <c r="F31" s="94">
        <f t="shared" si="11"/>
        <v>19602</v>
      </c>
      <c r="G31" s="94">
        <f t="shared" si="11"/>
        <v>19602</v>
      </c>
      <c r="H31" s="94">
        <f t="shared" si="11"/>
        <v>18063</v>
      </c>
      <c r="I31" s="94">
        <f t="shared" si="11"/>
        <v>19602</v>
      </c>
      <c r="J31" s="94">
        <f t="shared" si="11"/>
        <v>18063</v>
      </c>
      <c r="K31" s="94">
        <f t="shared" si="11"/>
        <v>18063</v>
      </c>
      <c r="L31" s="94">
        <f t="shared" si="11"/>
        <v>16686</v>
      </c>
      <c r="M31" s="94">
        <f t="shared" si="11"/>
        <v>18063</v>
      </c>
      <c r="N31" s="94">
        <f t="shared" si="11"/>
        <v>18063</v>
      </c>
      <c r="O31" s="94">
        <f t="shared" si="11"/>
        <v>16686</v>
      </c>
      <c r="P31" s="94">
        <f t="shared" si="11"/>
        <v>16686</v>
      </c>
      <c r="Q31" s="94">
        <f t="shared" si="11"/>
        <v>15876</v>
      </c>
      <c r="R31" s="94">
        <f t="shared" si="11"/>
        <v>16686</v>
      </c>
      <c r="S31" s="94">
        <f t="shared" si="11"/>
        <v>20979</v>
      </c>
      <c r="T31" s="94">
        <f t="shared" si="11"/>
        <v>20979</v>
      </c>
      <c r="U31" s="94">
        <f t="shared" si="11"/>
        <v>16686</v>
      </c>
      <c r="V31" s="94">
        <f t="shared" si="11"/>
        <v>15876</v>
      </c>
      <c r="W31" s="94">
        <f t="shared" si="11"/>
        <v>18063</v>
      </c>
      <c r="X31" s="94">
        <f t="shared" si="11"/>
        <v>16686</v>
      </c>
      <c r="Y31" s="94">
        <f t="shared" si="11"/>
        <v>18063</v>
      </c>
      <c r="Z31" s="94">
        <f t="shared" si="11"/>
        <v>16686</v>
      </c>
      <c r="AA31" s="94">
        <f t="shared" si="11"/>
        <v>19602</v>
      </c>
      <c r="AB31" s="94">
        <f t="shared" si="11"/>
        <v>19602</v>
      </c>
      <c r="AC31" s="94">
        <f t="shared" si="11"/>
        <v>20979</v>
      </c>
      <c r="AD31" s="94">
        <f t="shared" si="11"/>
        <v>18063</v>
      </c>
      <c r="AE31" s="94">
        <f t="shared" si="11"/>
        <v>18063</v>
      </c>
      <c r="AF31" s="94">
        <f t="shared" si="11"/>
        <v>18063</v>
      </c>
      <c r="AG31" s="94">
        <f t="shared" si="11"/>
        <v>16686</v>
      </c>
      <c r="AH31" s="94">
        <f t="shared" si="11"/>
        <v>15876</v>
      </c>
      <c r="AI31" s="94">
        <f t="shared" si="11"/>
        <v>14904</v>
      </c>
      <c r="AJ31" s="94">
        <f t="shared" si="11"/>
        <v>14904</v>
      </c>
      <c r="AK31" s="94">
        <f t="shared" si="11"/>
        <v>13932</v>
      </c>
      <c r="AL31" s="94">
        <f t="shared" si="11"/>
        <v>12960</v>
      </c>
      <c r="AM31" s="94">
        <f t="shared" si="11"/>
        <v>13932</v>
      </c>
      <c r="AN31" s="94">
        <f t="shared" si="11"/>
        <v>13932</v>
      </c>
      <c r="AO31" s="94">
        <f t="shared" si="11"/>
        <v>12960</v>
      </c>
      <c r="AP31" s="94">
        <f t="shared" si="11"/>
        <v>15876</v>
      </c>
      <c r="AQ31" s="94">
        <f t="shared" si="11"/>
        <v>15876</v>
      </c>
      <c r="AR31" s="94">
        <f t="shared" si="11"/>
        <v>14904</v>
      </c>
      <c r="AS31" s="94">
        <f t="shared" si="11"/>
        <v>12960</v>
      </c>
    </row>
    <row r="32" spans="1:45"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50" customFormat="1" x14ac:dyDescent="0.2">
      <c r="A33" s="88">
        <f>A27</f>
        <v>1</v>
      </c>
      <c r="B33" s="94">
        <f t="shared" ref="B33" si="12">ROUNDUP(B13*0.9,)</f>
        <v>19035</v>
      </c>
      <c r="C33" s="94">
        <f t="shared" ref="C33:AS33" si="13">ROUNDUP(C13*0.9,)</f>
        <v>16119</v>
      </c>
      <c r="D33" s="94">
        <f t="shared" si="13"/>
        <v>15309</v>
      </c>
      <c r="E33" s="94">
        <f t="shared" si="13"/>
        <v>15309</v>
      </c>
      <c r="F33" s="94">
        <f t="shared" si="13"/>
        <v>19035</v>
      </c>
      <c r="G33" s="94">
        <f t="shared" si="13"/>
        <v>19035</v>
      </c>
      <c r="H33" s="94">
        <f t="shared" si="13"/>
        <v>17496</v>
      </c>
      <c r="I33" s="94">
        <f t="shared" si="13"/>
        <v>19035</v>
      </c>
      <c r="J33" s="94">
        <f t="shared" si="13"/>
        <v>17496</v>
      </c>
      <c r="K33" s="94">
        <f t="shared" si="13"/>
        <v>17496</v>
      </c>
      <c r="L33" s="94">
        <f t="shared" si="13"/>
        <v>16119</v>
      </c>
      <c r="M33" s="94">
        <f t="shared" si="13"/>
        <v>17496</v>
      </c>
      <c r="N33" s="94">
        <f t="shared" si="13"/>
        <v>17496</v>
      </c>
      <c r="O33" s="94">
        <f t="shared" si="13"/>
        <v>16119</v>
      </c>
      <c r="P33" s="94">
        <f t="shared" si="13"/>
        <v>16119</v>
      </c>
      <c r="Q33" s="94">
        <f t="shared" si="13"/>
        <v>15309</v>
      </c>
      <c r="R33" s="94">
        <f t="shared" si="13"/>
        <v>16119</v>
      </c>
      <c r="S33" s="94">
        <f t="shared" si="13"/>
        <v>20412</v>
      </c>
      <c r="T33" s="94">
        <f t="shared" si="13"/>
        <v>20412</v>
      </c>
      <c r="U33" s="94">
        <f t="shared" si="13"/>
        <v>16119</v>
      </c>
      <c r="V33" s="94">
        <f t="shared" si="13"/>
        <v>15309</v>
      </c>
      <c r="W33" s="94">
        <f t="shared" si="13"/>
        <v>17496</v>
      </c>
      <c r="X33" s="94">
        <f t="shared" si="13"/>
        <v>16119</v>
      </c>
      <c r="Y33" s="94">
        <f t="shared" si="13"/>
        <v>17496</v>
      </c>
      <c r="Z33" s="94">
        <f t="shared" si="13"/>
        <v>16119</v>
      </c>
      <c r="AA33" s="94">
        <f t="shared" si="13"/>
        <v>19035</v>
      </c>
      <c r="AB33" s="94">
        <f t="shared" si="13"/>
        <v>19035</v>
      </c>
      <c r="AC33" s="94">
        <f t="shared" si="13"/>
        <v>20412</v>
      </c>
      <c r="AD33" s="94">
        <f t="shared" si="13"/>
        <v>17496</v>
      </c>
      <c r="AE33" s="94">
        <f t="shared" si="13"/>
        <v>17496</v>
      </c>
      <c r="AF33" s="94">
        <f t="shared" si="13"/>
        <v>17496</v>
      </c>
      <c r="AG33" s="94">
        <f t="shared" si="13"/>
        <v>16119</v>
      </c>
      <c r="AH33" s="94">
        <f t="shared" si="13"/>
        <v>15309</v>
      </c>
      <c r="AI33" s="94">
        <f t="shared" si="13"/>
        <v>14337</v>
      </c>
      <c r="AJ33" s="94">
        <f t="shared" si="13"/>
        <v>14337</v>
      </c>
      <c r="AK33" s="94">
        <f t="shared" si="13"/>
        <v>13365</v>
      </c>
      <c r="AL33" s="94">
        <f t="shared" si="13"/>
        <v>12393</v>
      </c>
      <c r="AM33" s="94">
        <f t="shared" si="13"/>
        <v>13365</v>
      </c>
      <c r="AN33" s="94">
        <f t="shared" si="13"/>
        <v>13365</v>
      </c>
      <c r="AO33" s="94">
        <f t="shared" si="13"/>
        <v>12393</v>
      </c>
      <c r="AP33" s="94">
        <f t="shared" si="13"/>
        <v>15309</v>
      </c>
      <c r="AQ33" s="94">
        <f t="shared" si="13"/>
        <v>15309</v>
      </c>
      <c r="AR33" s="94">
        <f t="shared" si="13"/>
        <v>14337</v>
      </c>
      <c r="AS33" s="94">
        <f t="shared" si="13"/>
        <v>12393</v>
      </c>
    </row>
    <row r="34" spans="1:45" s="50" customFormat="1" x14ac:dyDescent="0.2">
      <c r="A34" s="88">
        <f>A28</f>
        <v>2</v>
      </c>
      <c r="B34" s="94">
        <f t="shared" ref="B34" si="14">ROUNDUP(B14*0.9,)</f>
        <v>20412</v>
      </c>
      <c r="C34" s="94">
        <f t="shared" ref="C34:AS34" si="15">ROUNDUP(C14*0.9,)</f>
        <v>17496</v>
      </c>
      <c r="D34" s="94">
        <f t="shared" si="15"/>
        <v>16686</v>
      </c>
      <c r="E34" s="94">
        <f t="shared" si="15"/>
        <v>16686</v>
      </c>
      <c r="F34" s="94">
        <f t="shared" si="15"/>
        <v>20412</v>
      </c>
      <c r="G34" s="94">
        <f t="shared" si="15"/>
        <v>20412</v>
      </c>
      <c r="H34" s="94">
        <f t="shared" si="15"/>
        <v>18873</v>
      </c>
      <c r="I34" s="94">
        <f t="shared" si="15"/>
        <v>20412</v>
      </c>
      <c r="J34" s="94">
        <f t="shared" si="15"/>
        <v>18873</v>
      </c>
      <c r="K34" s="94">
        <f t="shared" si="15"/>
        <v>18873</v>
      </c>
      <c r="L34" s="94">
        <f t="shared" si="15"/>
        <v>17496</v>
      </c>
      <c r="M34" s="94">
        <f t="shared" si="15"/>
        <v>18873</v>
      </c>
      <c r="N34" s="94">
        <f t="shared" si="15"/>
        <v>18873</v>
      </c>
      <c r="O34" s="94">
        <f t="shared" si="15"/>
        <v>17496</v>
      </c>
      <c r="P34" s="94">
        <f t="shared" si="15"/>
        <v>17496</v>
      </c>
      <c r="Q34" s="94">
        <f t="shared" si="15"/>
        <v>16686</v>
      </c>
      <c r="R34" s="94">
        <f t="shared" si="15"/>
        <v>17496</v>
      </c>
      <c r="S34" s="94">
        <f t="shared" si="15"/>
        <v>21789</v>
      </c>
      <c r="T34" s="94">
        <f t="shared" si="15"/>
        <v>21789</v>
      </c>
      <c r="U34" s="94">
        <f t="shared" si="15"/>
        <v>17496</v>
      </c>
      <c r="V34" s="94">
        <f t="shared" si="15"/>
        <v>16686</v>
      </c>
      <c r="W34" s="94">
        <f t="shared" si="15"/>
        <v>18873</v>
      </c>
      <c r="X34" s="94">
        <f t="shared" si="15"/>
        <v>17496</v>
      </c>
      <c r="Y34" s="94">
        <f t="shared" si="15"/>
        <v>18873</v>
      </c>
      <c r="Z34" s="94">
        <f t="shared" si="15"/>
        <v>17496</v>
      </c>
      <c r="AA34" s="94">
        <f t="shared" si="15"/>
        <v>20412</v>
      </c>
      <c r="AB34" s="94">
        <f t="shared" si="15"/>
        <v>20412</v>
      </c>
      <c r="AC34" s="94">
        <f t="shared" si="15"/>
        <v>21789</v>
      </c>
      <c r="AD34" s="94">
        <f t="shared" si="15"/>
        <v>18873</v>
      </c>
      <c r="AE34" s="94">
        <f t="shared" si="15"/>
        <v>18873</v>
      </c>
      <c r="AF34" s="94">
        <f t="shared" si="15"/>
        <v>18873</v>
      </c>
      <c r="AG34" s="94">
        <f t="shared" si="15"/>
        <v>17496</v>
      </c>
      <c r="AH34" s="94">
        <f t="shared" si="15"/>
        <v>16686</v>
      </c>
      <c r="AI34" s="94">
        <f t="shared" si="15"/>
        <v>15714</v>
      </c>
      <c r="AJ34" s="94">
        <f t="shared" si="15"/>
        <v>15714</v>
      </c>
      <c r="AK34" s="94">
        <f t="shared" si="15"/>
        <v>14742</v>
      </c>
      <c r="AL34" s="94">
        <f t="shared" si="15"/>
        <v>13770</v>
      </c>
      <c r="AM34" s="94">
        <f t="shared" si="15"/>
        <v>14742</v>
      </c>
      <c r="AN34" s="94">
        <f t="shared" si="15"/>
        <v>14742</v>
      </c>
      <c r="AO34" s="94">
        <f t="shared" si="15"/>
        <v>13770</v>
      </c>
      <c r="AP34" s="94">
        <f t="shared" si="15"/>
        <v>16686</v>
      </c>
      <c r="AQ34" s="94">
        <f t="shared" si="15"/>
        <v>16686</v>
      </c>
      <c r="AR34" s="94">
        <f t="shared" si="15"/>
        <v>15714</v>
      </c>
      <c r="AS34" s="94">
        <f t="shared" si="15"/>
        <v>13770</v>
      </c>
    </row>
    <row r="35" spans="1:45"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50" customFormat="1" x14ac:dyDescent="0.2">
      <c r="A36" s="88">
        <f>A27</f>
        <v>1</v>
      </c>
      <c r="B36" s="94">
        <f t="shared" ref="B36" si="16">ROUNDUP(B16*0.9,)</f>
        <v>20412</v>
      </c>
      <c r="C36" s="94">
        <f t="shared" ref="C36:AS36" si="17">ROUNDUP(C16*0.9,)</f>
        <v>17496</v>
      </c>
      <c r="D36" s="94">
        <f t="shared" si="17"/>
        <v>16686</v>
      </c>
      <c r="E36" s="94">
        <f t="shared" si="17"/>
        <v>16686</v>
      </c>
      <c r="F36" s="94">
        <f t="shared" si="17"/>
        <v>20412</v>
      </c>
      <c r="G36" s="94">
        <f t="shared" si="17"/>
        <v>20412</v>
      </c>
      <c r="H36" s="94">
        <f t="shared" si="17"/>
        <v>18873</v>
      </c>
      <c r="I36" s="94">
        <f t="shared" si="17"/>
        <v>20412</v>
      </c>
      <c r="J36" s="94">
        <f t="shared" si="17"/>
        <v>18873</v>
      </c>
      <c r="K36" s="94">
        <f t="shared" si="17"/>
        <v>18873</v>
      </c>
      <c r="L36" s="94">
        <f t="shared" si="17"/>
        <v>17496</v>
      </c>
      <c r="M36" s="94">
        <f t="shared" si="17"/>
        <v>18873</v>
      </c>
      <c r="N36" s="94">
        <f t="shared" si="17"/>
        <v>18873</v>
      </c>
      <c r="O36" s="94">
        <f t="shared" si="17"/>
        <v>17496</v>
      </c>
      <c r="P36" s="94">
        <f t="shared" si="17"/>
        <v>17496</v>
      </c>
      <c r="Q36" s="94">
        <f t="shared" si="17"/>
        <v>16686</v>
      </c>
      <c r="R36" s="94">
        <f t="shared" si="17"/>
        <v>17496</v>
      </c>
      <c r="S36" s="94">
        <f t="shared" si="17"/>
        <v>21789</v>
      </c>
      <c r="T36" s="94">
        <f t="shared" si="17"/>
        <v>21789</v>
      </c>
      <c r="U36" s="94">
        <f t="shared" si="17"/>
        <v>17496</v>
      </c>
      <c r="V36" s="94">
        <f t="shared" si="17"/>
        <v>16686</v>
      </c>
      <c r="W36" s="94">
        <f t="shared" si="17"/>
        <v>18873</v>
      </c>
      <c r="X36" s="94">
        <f t="shared" si="17"/>
        <v>17496</v>
      </c>
      <c r="Y36" s="94">
        <f t="shared" si="17"/>
        <v>18873</v>
      </c>
      <c r="Z36" s="94">
        <f t="shared" si="17"/>
        <v>17496</v>
      </c>
      <c r="AA36" s="94">
        <f t="shared" si="17"/>
        <v>20412</v>
      </c>
      <c r="AB36" s="94">
        <f t="shared" si="17"/>
        <v>20412</v>
      </c>
      <c r="AC36" s="94">
        <f t="shared" si="17"/>
        <v>21789</v>
      </c>
      <c r="AD36" s="94">
        <f t="shared" si="17"/>
        <v>18873</v>
      </c>
      <c r="AE36" s="94">
        <f t="shared" si="17"/>
        <v>18873</v>
      </c>
      <c r="AF36" s="94">
        <f t="shared" si="17"/>
        <v>18873</v>
      </c>
      <c r="AG36" s="94">
        <f t="shared" si="17"/>
        <v>17496</v>
      </c>
      <c r="AH36" s="94">
        <f t="shared" si="17"/>
        <v>16686</v>
      </c>
      <c r="AI36" s="94">
        <f t="shared" si="17"/>
        <v>15714</v>
      </c>
      <c r="AJ36" s="94">
        <f t="shared" si="17"/>
        <v>15714</v>
      </c>
      <c r="AK36" s="94">
        <f t="shared" si="17"/>
        <v>14742</v>
      </c>
      <c r="AL36" s="94">
        <f t="shared" si="17"/>
        <v>13770</v>
      </c>
      <c r="AM36" s="94">
        <f t="shared" si="17"/>
        <v>14742</v>
      </c>
      <c r="AN36" s="94">
        <f t="shared" si="17"/>
        <v>14742</v>
      </c>
      <c r="AO36" s="94">
        <f t="shared" si="17"/>
        <v>13770</v>
      </c>
      <c r="AP36" s="94">
        <f t="shared" si="17"/>
        <v>16686</v>
      </c>
      <c r="AQ36" s="94">
        <f t="shared" si="17"/>
        <v>16686</v>
      </c>
      <c r="AR36" s="94">
        <f t="shared" si="17"/>
        <v>15714</v>
      </c>
      <c r="AS36" s="94">
        <f t="shared" si="17"/>
        <v>13770</v>
      </c>
    </row>
    <row r="37" spans="1:45" s="50" customFormat="1" x14ac:dyDescent="0.2">
      <c r="A37" s="88">
        <f>A28</f>
        <v>2</v>
      </c>
      <c r="B37" s="94">
        <f t="shared" ref="B37" si="18">ROUNDUP(B17*0.9,)</f>
        <v>21789</v>
      </c>
      <c r="C37" s="94">
        <f t="shared" ref="C37:AS37" si="19">ROUNDUP(C17*0.9,)</f>
        <v>18873</v>
      </c>
      <c r="D37" s="94">
        <f t="shared" si="19"/>
        <v>18063</v>
      </c>
      <c r="E37" s="94">
        <f t="shared" si="19"/>
        <v>18063</v>
      </c>
      <c r="F37" s="94">
        <f t="shared" si="19"/>
        <v>21789</v>
      </c>
      <c r="G37" s="94">
        <f t="shared" si="19"/>
        <v>21789</v>
      </c>
      <c r="H37" s="94">
        <f t="shared" si="19"/>
        <v>20250</v>
      </c>
      <c r="I37" s="94">
        <f t="shared" si="19"/>
        <v>21789</v>
      </c>
      <c r="J37" s="94">
        <f t="shared" si="19"/>
        <v>20250</v>
      </c>
      <c r="K37" s="94">
        <f t="shared" si="19"/>
        <v>20250</v>
      </c>
      <c r="L37" s="94">
        <f t="shared" si="19"/>
        <v>18873</v>
      </c>
      <c r="M37" s="94">
        <f t="shared" si="19"/>
        <v>20250</v>
      </c>
      <c r="N37" s="94">
        <f t="shared" si="19"/>
        <v>20250</v>
      </c>
      <c r="O37" s="94">
        <f t="shared" si="19"/>
        <v>18873</v>
      </c>
      <c r="P37" s="94">
        <f t="shared" si="19"/>
        <v>18873</v>
      </c>
      <c r="Q37" s="94">
        <f t="shared" si="19"/>
        <v>18063</v>
      </c>
      <c r="R37" s="94">
        <f t="shared" si="19"/>
        <v>18873</v>
      </c>
      <c r="S37" s="94">
        <f t="shared" si="19"/>
        <v>23166</v>
      </c>
      <c r="T37" s="94">
        <f t="shared" si="19"/>
        <v>23166</v>
      </c>
      <c r="U37" s="94">
        <f t="shared" si="19"/>
        <v>18873</v>
      </c>
      <c r="V37" s="94">
        <f t="shared" si="19"/>
        <v>18063</v>
      </c>
      <c r="W37" s="94">
        <f t="shared" si="19"/>
        <v>20250</v>
      </c>
      <c r="X37" s="94">
        <f t="shared" si="19"/>
        <v>18873</v>
      </c>
      <c r="Y37" s="94">
        <f t="shared" si="19"/>
        <v>20250</v>
      </c>
      <c r="Z37" s="94">
        <f t="shared" si="19"/>
        <v>18873</v>
      </c>
      <c r="AA37" s="94">
        <f t="shared" si="19"/>
        <v>21789</v>
      </c>
      <c r="AB37" s="94">
        <f t="shared" si="19"/>
        <v>21789</v>
      </c>
      <c r="AC37" s="94">
        <f t="shared" si="19"/>
        <v>23166</v>
      </c>
      <c r="AD37" s="94">
        <f t="shared" si="19"/>
        <v>20250</v>
      </c>
      <c r="AE37" s="94">
        <f t="shared" si="19"/>
        <v>20250</v>
      </c>
      <c r="AF37" s="94">
        <f t="shared" si="19"/>
        <v>20250</v>
      </c>
      <c r="AG37" s="94">
        <f t="shared" si="19"/>
        <v>18873</v>
      </c>
      <c r="AH37" s="94">
        <f t="shared" si="19"/>
        <v>18063</v>
      </c>
      <c r="AI37" s="94">
        <f t="shared" si="19"/>
        <v>17091</v>
      </c>
      <c r="AJ37" s="94">
        <f t="shared" si="19"/>
        <v>17091</v>
      </c>
      <c r="AK37" s="94">
        <f t="shared" si="19"/>
        <v>16119</v>
      </c>
      <c r="AL37" s="94">
        <f t="shared" si="19"/>
        <v>15147</v>
      </c>
      <c r="AM37" s="94">
        <f t="shared" si="19"/>
        <v>16119</v>
      </c>
      <c r="AN37" s="94">
        <f t="shared" si="19"/>
        <v>16119</v>
      </c>
      <c r="AO37" s="94">
        <f t="shared" si="19"/>
        <v>15147</v>
      </c>
      <c r="AP37" s="94">
        <f t="shared" si="19"/>
        <v>18063</v>
      </c>
      <c r="AQ37" s="94">
        <f t="shared" si="19"/>
        <v>18063</v>
      </c>
      <c r="AR37" s="94">
        <f t="shared" si="19"/>
        <v>17091</v>
      </c>
      <c r="AS37" s="94">
        <f t="shared" si="19"/>
        <v>15147</v>
      </c>
    </row>
    <row r="38" spans="1:45"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50" customFormat="1" x14ac:dyDescent="0.2">
      <c r="A39" s="88">
        <f>A27</f>
        <v>1</v>
      </c>
      <c r="B39" s="94">
        <f t="shared" ref="B39" si="20">ROUNDUP(B19*0.9,)</f>
        <v>36855</v>
      </c>
      <c r="C39" s="94">
        <f t="shared" ref="C39:AS39" si="21">ROUNDUP(C19*0.9,)</f>
        <v>33939</v>
      </c>
      <c r="D39" s="94">
        <f t="shared" si="21"/>
        <v>33129</v>
      </c>
      <c r="E39" s="94">
        <f t="shared" si="21"/>
        <v>33129</v>
      </c>
      <c r="F39" s="94">
        <f t="shared" si="21"/>
        <v>36855</v>
      </c>
      <c r="G39" s="94">
        <f t="shared" si="21"/>
        <v>36855</v>
      </c>
      <c r="H39" s="94">
        <f t="shared" si="21"/>
        <v>35316</v>
      </c>
      <c r="I39" s="94">
        <f t="shared" si="21"/>
        <v>36855</v>
      </c>
      <c r="J39" s="94">
        <f t="shared" si="21"/>
        <v>35316</v>
      </c>
      <c r="K39" s="94">
        <f t="shared" si="21"/>
        <v>35316</v>
      </c>
      <c r="L39" s="94">
        <f t="shared" si="21"/>
        <v>33939</v>
      </c>
      <c r="M39" s="94">
        <f t="shared" si="21"/>
        <v>35316</v>
      </c>
      <c r="N39" s="94">
        <f t="shared" si="21"/>
        <v>35316</v>
      </c>
      <c r="O39" s="94">
        <f t="shared" si="21"/>
        <v>33939</v>
      </c>
      <c r="P39" s="94">
        <f t="shared" si="21"/>
        <v>33939</v>
      </c>
      <c r="Q39" s="94">
        <f t="shared" si="21"/>
        <v>33129</v>
      </c>
      <c r="R39" s="94">
        <f t="shared" si="21"/>
        <v>33939</v>
      </c>
      <c r="S39" s="94">
        <f t="shared" si="21"/>
        <v>38232</v>
      </c>
      <c r="T39" s="94">
        <f t="shared" si="21"/>
        <v>38232</v>
      </c>
      <c r="U39" s="94">
        <f t="shared" si="21"/>
        <v>33939</v>
      </c>
      <c r="V39" s="94">
        <f t="shared" si="21"/>
        <v>33129</v>
      </c>
      <c r="W39" s="94">
        <f t="shared" si="21"/>
        <v>35316</v>
      </c>
      <c r="X39" s="94">
        <f t="shared" si="21"/>
        <v>33939</v>
      </c>
      <c r="Y39" s="94">
        <f t="shared" si="21"/>
        <v>35316</v>
      </c>
      <c r="Z39" s="94">
        <f t="shared" si="21"/>
        <v>33939</v>
      </c>
      <c r="AA39" s="94">
        <f t="shared" si="21"/>
        <v>36855</v>
      </c>
      <c r="AB39" s="94">
        <f t="shared" si="21"/>
        <v>36855</v>
      </c>
      <c r="AC39" s="94">
        <f t="shared" si="21"/>
        <v>38232</v>
      </c>
      <c r="AD39" s="94">
        <f t="shared" si="21"/>
        <v>35316</v>
      </c>
      <c r="AE39" s="94">
        <f t="shared" si="21"/>
        <v>35316</v>
      </c>
      <c r="AF39" s="94">
        <f t="shared" si="21"/>
        <v>35316</v>
      </c>
      <c r="AG39" s="94">
        <f t="shared" si="21"/>
        <v>33939</v>
      </c>
      <c r="AH39" s="94">
        <f t="shared" si="21"/>
        <v>33129</v>
      </c>
      <c r="AI39" s="94">
        <f t="shared" si="21"/>
        <v>32157</v>
      </c>
      <c r="AJ39" s="94">
        <f t="shared" si="21"/>
        <v>32157</v>
      </c>
      <c r="AK39" s="94">
        <f t="shared" si="21"/>
        <v>31185</v>
      </c>
      <c r="AL39" s="94">
        <f t="shared" si="21"/>
        <v>30213</v>
      </c>
      <c r="AM39" s="94">
        <f t="shared" si="21"/>
        <v>31185</v>
      </c>
      <c r="AN39" s="94">
        <f t="shared" si="21"/>
        <v>31185</v>
      </c>
      <c r="AO39" s="94">
        <f t="shared" si="21"/>
        <v>30213</v>
      </c>
      <c r="AP39" s="94">
        <f t="shared" si="21"/>
        <v>33129</v>
      </c>
      <c r="AQ39" s="94">
        <f t="shared" si="21"/>
        <v>33129</v>
      </c>
      <c r="AR39" s="94">
        <f t="shared" si="21"/>
        <v>32157</v>
      </c>
      <c r="AS39" s="94">
        <f t="shared" si="21"/>
        <v>30213</v>
      </c>
    </row>
    <row r="40" spans="1:45" s="50" customFormat="1" x14ac:dyDescent="0.2">
      <c r="A40" s="88">
        <f>A28</f>
        <v>2</v>
      </c>
      <c r="B40" s="94">
        <f t="shared" ref="B40" si="22">ROUNDUP(B20*0.9,)</f>
        <v>38232</v>
      </c>
      <c r="C40" s="94">
        <f t="shared" ref="C40:AS40" si="23">ROUNDUP(C20*0.9,)</f>
        <v>35316</v>
      </c>
      <c r="D40" s="94">
        <f t="shared" si="23"/>
        <v>34506</v>
      </c>
      <c r="E40" s="94">
        <f t="shared" si="23"/>
        <v>34506</v>
      </c>
      <c r="F40" s="94">
        <f t="shared" si="23"/>
        <v>38232</v>
      </c>
      <c r="G40" s="94">
        <f t="shared" si="23"/>
        <v>38232</v>
      </c>
      <c r="H40" s="94">
        <f t="shared" si="23"/>
        <v>36693</v>
      </c>
      <c r="I40" s="94">
        <f t="shared" si="23"/>
        <v>38232</v>
      </c>
      <c r="J40" s="94">
        <f t="shared" si="23"/>
        <v>36693</v>
      </c>
      <c r="K40" s="94">
        <f t="shared" si="23"/>
        <v>36693</v>
      </c>
      <c r="L40" s="94">
        <f t="shared" si="23"/>
        <v>35316</v>
      </c>
      <c r="M40" s="94">
        <f t="shared" si="23"/>
        <v>36693</v>
      </c>
      <c r="N40" s="94">
        <f t="shared" si="23"/>
        <v>36693</v>
      </c>
      <c r="O40" s="94">
        <f t="shared" si="23"/>
        <v>35316</v>
      </c>
      <c r="P40" s="94">
        <f t="shared" si="23"/>
        <v>35316</v>
      </c>
      <c r="Q40" s="94">
        <f t="shared" si="23"/>
        <v>34506</v>
      </c>
      <c r="R40" s="94">
        <f t="shared" si="23"/>
        <v>35316</v>
      </c>
      <c r="S40" s="94">
        <f t="shared" si="23"/>
        <v>39609</v>
      </c>
      <c r="T40" s="94">
        <f t="shared" si="23"/>
        <v>39609</v>
      </c>
      <c r="U40" s="94">
        <f t="shared" si="23"/>
        <v>35316</v>
      </c>
      <c r="V40" s="94">
        <f t="shared" si="23"/>
        <v>34506</v>
      </c>
      <c r="W40" s="94">
        <f t="shared" si="23"/>
        <v>36693</v>
      </c>
      <c r="X40" s="94">
        <f t="shared" si="23"/>
        <v>35316</v>
      </c>
      <c r="Y40" s="94">
        <f t="shared" si="23"/>
        <v>36693</v>
      </c>
      <c r="Z40" s="94">
        <f t="shared" si="23"/>
        <v>35316</v>
      </c>
      <c r="AA40" s="94">
        <f t="shared" si="23"/>
        <v>38232</v>
      </c>
      <c r="AB40" s="94">
        <f t="shared" si="23"/>
        <v>38232</v>
      </c>
      <c r="AC40" s="94">
        <f t="shared" si="23"/>
        <v>39609</v>
      </c>
      <c r="AD40" s="94">
        <f t="shared" si="23"/>
        <v>36693</v>
      </c>
      <c r="AE40" s="94">
        <f t="shared" si="23"/>
        <v>36693</v>
      </c>
      <c r="AF40" s="94">
        <f t="shared" si="23"/>
        <v>36693</v>
      </c>
      <c r="AG40" s="94">
        <f t="shared" si="23"/>
        <v>35316</v>
      </c>
      <c r="AH40" s="94">
        <f t="shared" si="23"/>
        <v>34506</v>
      </c>
      <c r="AI40" s="94">
        <f t="shared" si="23"/>
        <v>33534</v>
      </c>
      <c r="AJ40" s="94">
        <f t="shared" si="23"/>
        <v>33534</v>
      </c>
      <c r="AK40" s="94">
        <f t="shared" si="23"/>
        <v>32562</v>
      </c>
      <c r="AL40" s="94">
        <f t="shared" si="23"/>
        <v>31590</v>
      </c>
      <c r="AM40" s="94">
        <f t="shared" si="23"/>
        <v>32562</v>
      </c>
      <c r="AN40" s="94">
        <f t="shared" si="23"/>
        <v>32562</v>
      </c>
      <c r="AO40" s="94">
        <f t="shared" si="23"/>
        <v>31590</v>
      </c>
      <c r="AP40" s="94">
        <f t="shared" si="23"/>
        <v>34506</v>
      </c>
      <c r="AQ40" s="94">
        <f t="shared" si="23"/>
        <v>34506</v>
      </c>
      <c r="AR40" s="94">
        <f t="shared" si="23"/>
        <v>33534</v>
      </c>
      <c r="AS40" s="94">
        <f t="shared" si="23"/>
        <v>31590</v>
      </c>
    </row>
    <row r="41" spans="1:45"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50" customFormat="1" x14ac:dyDescent="0.2">
      <c r="A42" s="88" t="s">
        <v>88</v>
      </c>
      <c r="B42" s="42">
        <f t="shared" ref="B42" si="24">ROUNDUP(B22*0.9,)</f>
        <v>54432</v>
      </c>
      <c r="C42" s="42">
        <f t="shared" ref="C42:AS42" si="25">ROUNDUP(C22*0.9,)</f>
        <v>51516</v>
      </c>
      <c r="D42" s="42">
        <f t="shared" si="25"/>
        <v>50706</v>
      </c>
      <c r="E42" s="42">
        <f t="shared" si="25"/>
        <v>50706</v>
      </c>
      <c r="F42" s="42">
        <f t="shared" si="25"/>
        <v>54432</v>
      </c>
      <c r="G42" s="42">
        <f t="shared" si="25"/>
        <v>54432</v>
      </c>
      <c r="H42" s="42">
        <f t="shared" si="25"/>
        <v>52893</v>
      </c>
      <c r="I42" s="42">
        <f t="shared" si="25"/>
        <v>54432</v>
      </c>
      <c r="J42" s="42">
        <f t="shared" si="25"/>
        <v>52893</v>
      </c>
      <c r="K42" s="42">
        <f t="shared" si="25"/>
        <v>52893</v>
      </c>
      <c r="L42" s="42">
        <f t="shared" si="25"/>
        <v>51516</v>
      </c>
      <c r="M42" s="42">
        <f t="shared" si="25"/>
        <v>52893</v>
      </c>
      <c r="N42" s="42">
        <f t="shared" si="25"/>
        <v>52893</v>
      </c>
      <c r="O42" s="42">
        <f t="shared" si="25"/>
        <v>51516</v>
      </c>
      <c r="P42" s="42">
        <f t="shared" si="25"/>
        <v>51516</v>
      </c>
      <c r="Q42" s="42">
        <f t="shared" si="25"/>
        <v>50706</v>
      </c>
      <c r="R42" s="42">
        <f t="shared" si="25"/>
        <v>51516</v>
      </c>
      <c r="S42" s="42">
        <f t="shared" si="25"/>
        <v>55809</v>
      </c>
      <c r="T42" s="42">
        <f t="shared" si="25"/>
        <v>55809</v>
      </c>
      <c r="U42" s="42">
        <f t="shared" si="25"/>
        <v>51516</v>
      </c>
      <c r="V42" s="42">
        <f t="shared" si="25"/>
        <v>50706</v>
      </c>
      <c r="W42" s="42">
        <f t="shared" si="25"/>
        <v>52893</v>
      </c>
      <c r="X42" s="42">
        <f t="shared" si="25"/>
        <v>51516</v>
      </c>
      <c r="Y42" s="42">
        <f t="shared" si="25"/>
        <v>52893</v>
      </c>
      <c r="Z42" s="42">
        <f t="shared" si="25"/>
        <v>51516</v>
      </c>
      <c r="AA42" s="42">
        <f t="shared" si="25"/>
        <v>54432</v>
      </c>
      <c r="AB42" s="42">
        <f t="shared" si="25"/>
        <v>54432</v>
      </c>
      <c r="AC42" s="42">
        <f t="shared" si="25"/>
        <v>55809</v>
      </c>
      <c r="AD42" s="42">
        <f t="shared" si="25"/>
        <v>52893</v>
      </c>
      <c r="AE42" s="42">
        <f t="shared" si="25"/>
        <v>52893</v>
      </c>
      <c r="AF42" s="42">
        <f t="shared" si="25"/>
        <v>52893</v>
      </c>
      <c r="AG42" s="42">
        <f t="shared" si="25"/>
        <v>51516</v>
      </c>
      <c r="AH42" s="42">
        <f t="shared" si="25"/>
        <v>50706</v>
      </c>
      <c r="AI42" s="42">
        <f t="shared" si="25"/>
        <v>49734</v>
      </c>
      <c r="AJ42" s="42">
        <f t="shared" si="25"/>
        <v>49734</v>
      </c>
      <c r="AK42" s="42">
        <f t="shared" si="25"/>
        <v>48762</v>
      </c>
      <c r="AL42" s="42">
        <f t="shared" si="25"/>
        <v>47790</v>
      </c>
      <c r="AM42" s="42">
        <f t="shared" si="25"/>
        <v>48762</v>
      </c>
      <c r="AN42" s="42">
        <f t="shared" si="25"/>
        <v>48762</v>
      </c>
      <c r="AO42" s="42">
        <f t="shared" si="25"/>
        <v>47790</v>
      </c>
      <c r="AP42" s="42">
        <f t="shared" si="25"/>
        <v>50706</v>
      </c>
      <c r="AQ42" s="42">
        <f t="shared" si="25"/>
        <v>50706</v>
      </c>
      <c r="AR42" s="42">
        <f t="shared" si="25"/>
        <v>49734</v>
      </c>
      <c r="AS42" s="42">
        <f t="shared" si="25"/>
        <v>47790</v>
      </c>
    </row>
    <row r="43" spans="1:45" s="50" customFormat="1" ht="135" x14ac:dyDescent="0.2">
      <c r="A43" s="156" t="s">
        <v>278</v>
      </c>
      <c r="B43" s="4"/>
      <c r="C43" s="4"/>
      <c r="D43" s="4"/>
      <c r="E43" s="4"/>
      <c r="F43" s="4"/>
      <c r="G43" s="4"/>
      <c r="H43" s="4"/>
      <c r="I43" s="4"/>
      <c r="J43" s="4"/>
      <c r="K43" s="4"/>
      <c r="L43" s="4"/>
      <c r="M43" s="4"/>
      <c r="N43" s="4"/>
      <c r="O43" s="4"/>
      <c r="P43" s="4"/>
      <c r="Q43" s="4"/>
      <c r="R43" s="4"/>
      <c r="S43" s="4"/>
      <c r="T43" s="4"/>
    </row>
    <row r="44" spans="1:45" s="50" customFormat="1" x14ac:dyDescent="0.2">
      <c r="A44" s="144" t="s">
        <v>71</v>
      </c>
    </row>
    <row r="45" spans="1:45" s="50" customFormat="1" x14ac:dyDescent="0.2">
      <c r="A45" s="57" t="s">
        <v>279</v>
      </c>
    </row>
    <row r="46" spans="1:45" x14ac:dyDescent="0.2">
      <c r="A46" s="57" t="s">
        <v>280</v>
      </c>
    </row>
    <row r="47" spans="1:45" ht="10.7" customHeight="1" thickBot="1" x14ac:dyDescent="0.25">
      <c r="A47" s="41"/>
    </row>
    <row r="48" spans="1:45"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75" customHeight="1" x14ac:dyDescent="0.2">
      <c r="A60" s="188" t="s">
        <v>282</v>
      </c>
    </row>
    <row r="61" spans="1:1" ht="42" x14ac:dyDescent="0.2">
      <c r="A61" s="145" t="s">
        <v>283</v>
      </c>
    </row>
    <row r="62" spans="1:1" ht="31.5" x14ac:dyDescent="0.2">
      <c r="A62" s="188" t="s">
        <v>284</v>
      </c>
    </row>
    <row r="63" spans="1:1" ht="2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zoomScale="90" zoomScaleNormal="9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45" width="9.7109375" style="48" bestFit="1" customWidth="1"/>
    <col min="46" max="16384" width="9" style="48"/>
  </cols>
  <sheetData>
    <row r="1" spans="1:45" s="51" customFormat="1" ht="12" customHeight="1" x14ac:dyDescent="0.2">
      <c r="A1" s="211" t="s">
        <v>82</v>
      </c>
    </row>
    <row r="2" spans="1:45" s="51" customFormat="1" ht="12" customHeight="1" x14ac:dyDescent="0.2">
      <c r="A2" s="211"/>
    </row>
    <row r="3" spans="1:45" s="51" customFormat="1" ht="11.1" customHeight="1" x14ac:dyDescent="0.2">
      <c r="A3" s="147" t="s">
        <v>241</v>
      </c>
    </row>
    <row r="4" spans="1:45" s="52" customFormat="1" ht="32.1" customHeight="1" x14ac:dyDescent="0.2">
      <c r="A4" s="98" t="s">
        <v>64</v>
      </c>
      <c r="B4" s="136">
        <f>'C завтраками| Bed and breakfast'!B4</f>
        <v>45834</v>
      </c>
      <c r="C4" s="136">
        <f>'C завтраками| Bed and breakfast'!C4</f>
        <v>45836</v>
      </c>
      <c r="D4" s="136">
        <f>'C завтраками| Bed and breakfast'!D4</f>
        <v>45837</v>
      </c>
      <c r="E4" s="136">
        <f>'C завтраками| Bed and breakfast'!E4</f>
        <v>45838</v>
      </c>
      <c r="F4" s="136">
        <f>'C завтраками| Bed and breakfast'!F4</f>
        <v>45839</v>
      </c>
      <c r="G4" s="136">
        <f>'C завтраками| Bed and breakfast'!G4</f>
        <v>45842</v>
      </c>
      <c r="H4" s="136">
        <f>'C завтраками| Bed and breakfast'!H4</f>
        <v>45843</v>
      </c>
      <c r="I4" s="136">
        <f>'C завтраками| Bed and breakfast'!I4</f>
        <v>45845</v>
      </c>
      <c r="J4" s="136">
        <f>'C завтраками| Bed and breakfast'!J4</f>
        <v>45847</v>
      </c>
      <c r="K4" s="136">
        <f>'C завтраками| Bed and breakfast'!K4</f>
        <v>45849</v>
      </c>
      <c r="L4" s="136">
        <f>'C завтраками| Bed and breakfast'!L4</f>
        <v>45851</v>
      </c>
      <c r="M4" s="136">
        <f>'C завтраками| Bed and breakfast'!M4</f>
        <v>45852</v>
      </c>
      <c r="N4" s="136">
        <f>'C завтраками| Bed and breakfast'!N4</f>
        <v>45853</v>
      </c>
      <c r="O4" s="136">
        <f>'C завтраками| Bed and breakfast'!O4</f>
        <v>45856</v>
      </c>
      <c r="P4" s="136">
        <f>'C завтраками| Bed and breakfast'!P4</f>
        <v>45858</v>
      </c>
      <c r="Q4" s="136">
        <f>'C завтраками| Bed and breakfast'!Q4</f>
        <v>45859</v>
      </c>
      <c r="R4" s="136">
        <f>'C завтраками| Bed and breakfast'!R4</f>
        <v>45862</v>
      </c>
      <c r="S4" s="136">
        <f>'C завтраками| Bed and breakfast'!S4</f>
        <v>45863</v>
      </c>
      <c r="T4" s="136">
        <f>'C завтраками| Bed and breakfast'!T4</f>
        <v>45865</v>
      </c>
      <c r="U4" s="136">
        <f>'C завтраками| Bed and breakfast'!U4</f>
        <v>45867</v>
      </c>
      <c r="V4" s="136">
        <f>'C завтраками| Bed and breakfast'!V4</f>
        <v>45868</v>
      </c>
      <c r="W4" s="136">
        <f>'C завтраками| Bed and breakfast'!W4</f>
        <v>45870</v>
      </c>
      <c r="X4" s="136">
        <f>'C завтраками| Bed and breakfast'!X4</f>
        <v>45872</v>
      </c>
      <c r="Y4" s="136">
        <f>'C завтраками| Bed and breakfast'!Y4</f>
        <v>45874</v>
      </c>
      <c r="Z4" s="136">
        <f>'C завтраками| Bed and breakfast'!Z4</f>
        <v>45875</v>
      </c>
      <c r="AA4" s="136">
        <f>'C завтраками| Bed and breakfast'!AA4</f>
        <v>45878</v>
      </c>
      <c r="AB4" s="136">
        <f>'C завтраками| Bed and breakfast'!AB4</f>
        <v>45880</v>
      </c>
      <c r="AC4" s="136">
        <f>'C завтраками| Bed and breakfast'!AC4</f>
        <v>45885</v>
      </c>
      <c r="AD4" s="136">
        <f>'C завтраками| Bed and breakfast'!AD4</f>
        <v>45886</v>
      </c>
      <c r="AE4" s="136">
        <f>'C завтраками| Bed and breakfast'!AE4</f>
        <v>45887</v>
      </c>
      <c r="AF4" s="136">
        <f>'C завтраками| Bed and breakfast'!AF4</f>
        <v>45888</v>
      </c>
      <c r="AG4" s="136">
        <f>'C завтраками| Bed and breakfast'!AG4</f>
        <v>45890</v>
      </c>
      <c r="AH4" s="136">
        <f>'C завтраками| Bed and breakfast'!AH4</f>
        <v>45891</v>
      </c>
      <c r="AI4" s="136">
        <f>'C завтраками| Bed and breakfast'!AI4</f>
        <v>45892</v>
      </c>
      <c r="AJ4" s="136">
        <f>'C завтраками| Bed and breakfast'!AJ4</f>
        <v>45894</v>
      </c>
      <c r="AK4" s="136">
        <f>'C завтраками| Bed and breakfast'!AK4</f>
        <v>45895</v>
      </c>
      <c r="AL4" s="136">
        <f>'C завтраками| Bed and breakfast'!AL4</f>
        <v>45897</v>
      </c>
      <c r="AM4" s="136">
        <f>'C завтраками| Bed and breakfast'!AM4</f>
        <v>45901</v>
      </c>
      <c r="AN4" s="136">
        <f>'C завтраками| Bed and breakfast'!AN4</f>
        <v>45905</v>
      </c>
      <c r="AO4" s="136">
        <f>'C завтраками| Bed and breakfast'!AO4</f>
        <v>45907</v>
      </c>
      <c r="AP4" s="136">
        <f>'C завтраками| Bed and breakfast'!AP4</f>
        <v>45908</v>
      </c>
      <c r="AQ4" s="136">
        <f>'C завтраками| Bed and breakfast'!AQ4</f>
        <v>45911</v>
      </c>
      <c r="AR4" s="136">
        <f>'C завтраками| Bed and breakfast'!AR4</f>
        <v>45912</v>
      </c>
      <c r="AS4" s="136">
        <f>'C завтраками| Bed and breakfast'!AS4</f>
        <v>45921</v>
      </c>
    </row>
    <row r="5" spans="1:45" s="53" customFormat="1" ht="21.95" customHeight="1" x14ac:dyDescent="0.2">
      <c r="A5" s="98"/>
      <c r="B5" s="136">
        <f>'C завтраками| Bed and breakfast'!B5</f>
        <v>45835</v>
      </c>
      <c r="C5" s="136">
        <f>'C завтраками| Bed and breakfast'!C5</f>
        <v>45836</v>
      </c>
      <c r="D5" s="136">
        <f>'C завтраками| Bed and breakfast'!D5</f>
        <v>45837</v>
      </c>
      <c r="E5" s="136">
        <f>'C завтраками| Bed and breakfast'!E5</f>
        <v>45838</v>
      </c>
      <c r="F5" s="136">
        <f>'C завтраками| Bed and breakfast'!F5</f>
        <v>45841</v>
      </c>
      <c r="G5" s="136">
        <f>'C завтраками| Bed and breakfast'!G5</f>
        <v>45842</v>
      </c>
      <c r="H5" s="136">
        <f>'C завтраками| Bed and breakfast'!H5</f>
        <v>45844</v>
      </c>
      <c r="I5" s="136">
        <f>'C завтраками| Bed and breakfast'!I5</f>
        <v>45846</v>
      </c>
      <c r="J5" s="136">
        <f>'C завтраками| Bed and breakfast'!J5</f>
        <v>45848</v>
      </c>
      <c r="K5" s="136">
        <f>'C завтраками| Bed and breakfast'!K5</f>
        <v>45850</v>
      </c>
      <c r="L5" s="136">
        <f>'C завтраками| Bed and breakfast'!L5</f>
        <v>45851</v>
      </c>
      <c r="M5" s="136">
        <f>'C завтраками| Bed and breakfast'!M5</f>
        <v>45852</v>
      </c>
      <c r="N5" s="136">
        <f>'C завтраками| Bed and breakfast'!N5</f>
        <v>45855</v>
      </c>
      <c r="O5" s="136">
        <f>'C завтраками| Bed and breakfast'!O5</f>
        <v>45857</v>
      </c>
      <c r="P5" s="136">
        <f>'C завтраками| Bed and breakfast'!P5</f>
        <v>45858</v>
      </c>
      <c r="Q5" s="136">
        <f>'C завтраками| Bed and breakfast'!Q5</f>
        <v>45861</v>
      </c>
      <c r="R5" s="136">
        <f>'C завтраками| Bed and breakfast'!R5</f>
        <v>45862</v>
      </c>
      <c r="S5" s="136">
        <f>'C завтраками| Bed and breakfast'!S5</f>
        <v>45864</v>
      </c>
      <c r="T5" s="136">
        <f>'C завтраками| Bed and breakfast'!T5</f>
        <v>45866</v>
      </c>
      <c r="U5" s="136">
        <f>'C завтраками| Bed and breakfast'!U5</f>
        <v>45867</v>
      </c>
      <c r="V5" s="136">
        <f>'C завтраками| Bed and breakfast'!V5</f>
        <v>45869</v>
      </c>
      <c r="W5" s="136">
        <f>'C завтраками| Bed and breakfast'!W5</f>
        <v>45871</v>
      </c>
      <c r="X5" s="136">
        <f>'C завтраками| Bed and breakfast'!X5</f>
        <v>45873</v>
      </c>
      <c r="Y5" s="136">
        <f>'C завтраками| Bed and breakfast'!Y5</f>
        <v>45874</v>
      </c>
      <c r="Z5" s="136">
        <f>'C завтраками| Bed and breakfast'!Z5</f>
        <v>45877</v>
      </c>
      <c r="AA5" s="136">
        <f>'C завтраками| Bed and breakfast'!AA5</f>
        <v>45879</v>
      </c>
      <c r="AB5" s="136">
        <f>'C завтраками| Bed and breakfast'!AB5</f>
        <v>45884</v>
      </c>
      <c r="AC5" s="136">
        <f>'C завтраками| Bed and breakfast'!AC5</f>
        <v>45885</v>
      </c>
      <c r="AD5" s="136">
        <f>'C завтраками| Bed and breakfast'!AD5</f>
        <v>45886</v>
      </c>
      <c r="AE5" s="136">
        <f>'C завтраками| Bed and breakfast'!AE5</f>
        <v>45887</v>
      </c>
      <c r="AF5" s="136">
        <f>'C завтраками| Bed and breakfast'!AF5</f>
        <v>45889</v>
      </c>
      <c r="AG5" s="136">
        <f>'C завтраками| Bed and breakfast'!AG5</f>
        <v>45890</v>
      </c>
      <c r="AH5" s="136">
        <f>'C завтраками| Bed and breakfast'!AH5</f>
        <v>45891</v>
      </c>
      <c r="AI5" s="136">
        <f>'C завтраками| Bed and breakfast'!AI5</f>
        <v>45893</v>
      </c>
      <c r="AJ5" s="136">
        <f>'C завтраками| Bed and breakfast'!AJ5</f>
        <v>45894</v>
      </c>
      <c r="AK5" s="136">
        <f>'C завтраками| Bed and breakfast'!AK5</f>
        <v>45896</v>
      </c>
      <c r="AL5" s="136">
        <f>'C завтраками| Bed and breakfast'!AL5</f>
        <v>45900</v>
      </c>
      <c r="AM5" s="136">
        <f>'C завтраками| Bed and breakfast'!AM5</f>
        <v>45904</v>
      </c>
      <c r="AN5" s="136">
        <f>'C завтраками| Bed and breakfast'!AN5</f>
        <v>45906</v>
      </c>
      <c r="AO5" s="136">
        <f>'C завтраками| Bed and breakfast'!AO5</f>
        <v>45907</v>
      </c>
      <c r="AP5" s="136">
        <f>'C завтраками| Bed and breakfast'!AP5</f>
        <v>45910</v>
      </c>
      <c r="AQ5" s="136">
        <f>'C завтраками| Bed and breakfast'!AQ5</f>
        <v>45911</v>
      </c>
      <c r="AR5" s="136">
        <f>'C завтраками| Bed and breakfast'!AR5</f>
        <v>45920</v>
      </c>
      <c r="AS5" s="136">
        <f>'C завтраками| Bed and breakfast'!AS5</f>
        <v>45930</v>
      </c>
    </row>
    <row r="6" spans="1:45"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1:45" s="53" customFormat="1" x14ac:dyDescent="0.2">
      <c r="A7" s="88">
        <v>1</v>
      </c>
      <c r="B7" s="42">
        <f>'C завтраками| Bed and breakfast'!B7*0.9</f>
        <v>18450</v>
      </c>
      <c r="C7" s="42">
        <f>'C завтраками| Bed and breakfast'!C7*0.9</f>
        <v>15210</v>
      </c>
      <c r="D7" s="42">
        <f>'C завтраками| Bed and breakfast'!D7*0.9</f>
        <v>14310</v>
      </c>
      <c r="E7" s="42">
        <f>'C завтраками| Bed and breakfast'!E7*0.9</f>
        <v>14310</v>
      </c>
      <c r="F7" s="42">
        <f>'C завтраками| Bed and breakfast'!F7*0.9</f>
        <v>18450</v>
      </c>
      <c r="G7" s="42">
        <f>'C завтраками| Bed and breakfast'!G7*0.9</f>
        <v>18450</v>
      </c>
      <c r="H7" s="42">
        <f>'C завтраками| Bed and breakfast'!H7*0.9</f>
        <v>16740</v>
      </c>
      <c r="I7" s="42">
        <f>'C завтраками| Bed and breakfast'!I7*0.9</f>
        <v>18450</v>
      </c>
      <c r="J7" s="42">
        <f>'C завтраками| Bed and breakfast'!J7*0.9</f>
        <v>16740</v>
      </c>
      <c r="K7" s="42">
        <f>'C завтраками| Bed and breakfast'!K7*0.9</f>
        <v>16740</v>
      </c>
      <c r="L7" s="42">
        <f>'C завтраками| Bed and breakfast'!L7*0.9</f>
        <v>15210</v>
      </c>
      <c r="M7" s="42">
        <f>'C завтраками| Bed and breakfast'!M7*0.9</f>
        <v>16740</v>
      </c>
      <c r="N7" s="42">
        <f>'C завтраками| Bed and breakfast'!N7*0.9</f>
        <v>16740</v>
      </c>
      <c r="O7" s="42">
        <f>'C завтраками| Bed and breakfast'!O7*0.9</f>
        <v>15210</v>
      </c>
      <c r="P7" s="42">
        <f>'C завтраками| Bed and breakfast'!P7*0.9</f>
        <v>15210</v>
      </c>
      <c r="Q7" s="42">
        <f>'C завтраками| Bed and breakfast'!Q7*0.9</f>
        <v>14310</v>
      </c>
      <c r="R7" s="42">
        <f>'C завтраками| Bed and breakfast'!R7*0.9</f>
        <v>15210</v>
      </c>
      <c r="S7" s="42">
        <f>'C завтраками| Bed and breakfast'!S7*0.9</f>
        <v>19980</v>
      </c>
      <c r="T7" s="42">
        <f>'C завтраками| Bed and breakfast'!T7*0.9</f>
        <v>19980</v>
      </c>
      <c r="U7" s="42">
        <f>'C завтраками| Bed and breakfast'!U7*0.9</f>
        <v>15210</v>
      </c>
      <c r="V7" s="42">
        <f>'C завтраками| Bed and breakfast'!V7*0.9</f>
        <v>14310</v>
      </c>
      <c r="W7" s="42">
        <f>'C завтраками| Bed and breakfast'!W7*0.9</f>
        <v>16740</v>
      </c>
      <c r="X7" s="42">
        <f>'C завтраками| Bed and breakfast'!X7*0.9</f>
        <v>15210</v>
      </c>
      <c r="Y7" s="42">
        <f>'C завтраками| Bed and breakfast'!Y7*0.9</f>
        <v>16740</v>
      </c>
      <c r="Z7" s="42">
        <f>'C завтраками| Bed and breakfast'!Z7*0.9</f>
        <v>15210</v>
      </c>
      <c r="AA7" s="42">
        <f>'C завтраками| Bed and breakfast'!AA7*0.9</f>
        <v>18450</v>
      </c>
      <c r="AB7" s="42">
        <f>'C завтраками| Bed and breakfast'!AB7*0.9</f>
        <v>18450</v>
      </c>
      <c r="AC7" s="42">
        <f>'C завтраками| Bed and breakfast'!AC7*0.9</f>
        <v>19980</v>
      </c>
      <c r="AD7" s="42">
        <f>'C завтраками| Bed and breakfast'!AD7*0.9</f>
        <v>16740</v>
      </c>
      <c r="AE7" s="42">
        <f>'C завтраками| Bed and breakfast'!AE7*0.9</f>
        <v>16740</v>
      </c>
      <c r="AF7" s="42">
        <f>'C завтраками| Bed and breakfast'!AF7*0.9</f>
        <v>16740</v>
      </c>
      <c r="AG7" s="42">
        <f>'C завтраками| Bed and breakfast'!AG7*0.9</f>
        <v>15210</v>
      </c>
      <c r="AH7" s="42">
        <f>'C завтраками| Bed and breakfast'!AH7*0.9</f>
        <v>14310</v>
      </c>
      <c r="AI7" s="42">
        <f>'C завтраками| Bed and breakfast'!AI7*0.9</f>
        <v>13230</v>
      </c>
      <c r="AJ7" s="42">
        <f>'C завтраками| Bed and breakfast'!AJ7*0.9</f>
        <v>13230</v>
      </c>
      <c r="AK7" s="42">
        <f>'C завтраками| Bed and breakfast'!AK7*0.9</f>
        <v>12150</v>
      </c>
      <c r="AL7" s="42">
        <f>'C завтраками| Bed and breakfast'!AL7*0.9</f>
        <v>11070</v>
      </c>
      <c r="AM7" s="42">
        <f>'C завтраками| Bed and breakfast'!AM7*0.9</f>
        <v>12150</v>
      </c>
      <c r="AN7" s="42">
        <f>'C завтраками| Bed and breakfast'!AN7*0.9</f>
        <v>12150</v>
      </c>
      <c r="AO7" s="42">
        <f>'C завтраками| Bed and breakfast'!AO7*0.9</f>
        <v>11070</v>
      </c>
      <c r="AP7" s="42">
        <f>'C завтраками| Bed and breakfast'!AP7*0.9</f>
        <v>14310</v>
      </c>
      <c r="AQ7" s="42">
        <f>'C завтраками| Bed and breakfast'!AQ7*0.9</f>
        <v>14310</v>
      </c>
      <c r="AR7" s="42">
        <f>'C завтраками| Bed and breakfast'!AR7*0.9</f>
        <v>13230</v>
      </c>
      <c r="AS7" s="42">
        <f>'C завтраками| Bed and breakfast'!AS7*0.9</f>
        <v>11070</v>
      </c>
    </row>
    <row r="8" spans="1:45" s="53" customFormat="1" x14ac:dyDescent="0.2">
      <c r="A8" s="88">
        <v>2</v>
      </c>
      <c r="B8" s="42">
        <f>'C завтраками| Bed and breakfast'!B8*0.9</f>
        <v>19980</v>
      </c>
      <c r="C8" s="42">
        <f>'C завтраками| Bed and breakfast'!C8*0.9</f>
        <v>16740</v>
      </c>
      <c r="D8" s="42">
        <f>'C завтраками| Bed and breakfast'!D8*0.9</f>
        <v>15840</v>
      </c>
      <c r="E8" s="42">
        <f>'C завтраками| Bed and breakfast'!E8*0.9</f>
        <v>15840</v>
      </c>
      <c r="F8" s="42">
        <f>'C завтраками| Bed and breakfast'!F8*0.9</f>
        <v>19980</v>
      </c>
      <c r="G8" s="42">
        <f>'C завтраками| Bed and breakfast'!G8*0.9</f>
        <v>19980</v>
      </c>
      <c r="H8" s="42">
        <f>'C завтраками| Bed and breakfast'!H8*0.9</f>
        <v>18270</v>
      </c>
      <c r="I8" s="42">
        <f>'C завтраками| Bed and breakfast'!I8*0.9</f>
        <v>19980</v>
      </c>
      <c r="J8" s="42">
        <f>'C завтраками| Bed and breakfast'!J8*0.9</f>
        <v>18270</v>
      </c>
      <c r="K8" s="42">
        <f>'C завтраками| Bed and breakfast'!K8*0.9</f>
        <v>18270</v>
      </c>
      <c r="L8" s="42">
        <f>'C завтраками| Bed and breakfast'!L8*0.9</f>
        <v>16740</v>
      </c>
      <c r="M8" s="42">
        <f>'C завтраками| Bed and breakfast'!M8*0.9</f>
        <v>18270</v>
      </c>
      <c r="N8" s="42">
        <f>'C завтраками| Bed and breakfast'!N8*0.9</f>
        <v>18270</v>
      </c>
      <c r="O8" s="42">
        <f>'C завтраками| Bed and breakfast'!O8*0.9</f>
        <v>16740</v>
      </c>
      <c r="P8" s="42">
        <f>'C завтраками| Bed and breakfast'!P8*0.9</f>
        <v>16740</v>
      </c>
      <c r="Q8" s="42">
        <f>'C завтраками| Bed and breakfast'!Q8*0.9</f>
        <v>15840</v>
      </c>
      <c r="R8" s="42">
        <f>'C завтраками| Bed and breakfast'!R8*0.9</f>
        <v>16740</v>
      </c>
      <c r="S8" s="42">
        <f>'C завтраками| Bed and breakfast'!S8*0.9</f>
        <v>21510</v>
      </c>
      <c r="T8" s="42">
        <f>'C завтраками| Bed and breakfast'!T8*0.9</f>
        <v>21510</v>
      </c>
      <c r="U8" s="42">
        <f>'C завтраками| Bed and breakfast'!U8*0.9</f>
        <v>16740</v>
      </c>
      <c r="V8" s="42">
        <f>'C завтраками| Bed and breakfast'!V8*0.9</f>
        <v>15840</v>
      </c>
      <c r="W8" s="42">
        <f>'C завтраками| Bed and breakfast'!W8*0.9</f>
        <v>18270</v>
      </c>
      <c r="X8" s="42">
        <f>'C завтраками| Bed and breakfast'!X8*0.9</f>
        <v>16740</v>
      </c>
      <c r="Y8" s="42">
        <f>'C завтраками| Bed and breakfast'!Y8*0.9</f>
        <v>18270</v>
      </c>
      <c r="Z8" s="42">
        <f>'C завтраками| Bed and breakfast'!Z8*0.9</f>
        <v>16740</v>
      </c>
      <c r="AA8" s="42">
        <f>'C завтраками| Bed and breakfast'!AA8*0.9</f>
        <v>19980</v>
      </c>
      <c r="AB8" s="42">
        <f>'C завтраками| Bed and breakfast'!AB8*0.9</f>
        <v>19980</v>
      </c>
      <c r="AC8" s="42">
        <f>'C завтраками| Bed and breakfast'!AC8*0.9</f>
        <v>21510</v>
      </c>
      <c r="AD8" s="42">
        <f>'C завтраками| Bed and breakfast'!AD8*0.9</f>
        <v>18270</v>
      </c>
      <c r="AE8" s="42">
        <f>'C завтраками| Bed and breakfast'!AE8*0.9</f>
        <v>18270</v>
      </c>
      <c r="AF8" s="42">
        <f>'C завтраками| Bed and breakfast'!AF8*0.9</f>
        <v>18270</v>
      </c>
      <c r="AG8" s="42">
        <f>'C завтраками| Bed and breakfast'!AG8*0.9</f>
        <v>16740</v>
      </c>
      <c r="AH8" s="42">
        <f>'C завтраками| Bed and breakfast'!AH8*0.9</f>
        <v>15840</v>
      </c>
      <c r="AI8" s="42">
        <f>'C завтраками| Bed and breakfast'!AI8*0.9</f>
        <v>14760</v>
      </c>
      <c r="AJ8" s="42">
        <f>'C завтраками| Bed and breakfast'!AJ8*0.9</f>
        <v>14760</v>
      </c>
      <c r="AK8" s="42">
        <f>'C завтраками| Bed and breakfast'!AK8*0.9</f>
        <v>13680</v>
      </c>
      <c r="AL8" s="42">
        <f>'C завтраками| Bed and breakfast'!AL8*0.9</f>
        <v>12600</v>
      </c>
      <c r="AM8" s="42">
        <f>'C завтраками| Bed and breakfast'!AM8*0.9</f>
        <v>13680</v>
      </c>
      <c r="AN8" s="42">
        <f>'C завтраками| Bed and breakfast'!AN8*0.9</f>
        <v>13680</v>
      </c>
      <c r="AO8" s="42">
        <f>'C завтраками| Bed and breakfast'!AO8*0.9</f>
        <v>12600</v>
      </c>
      <c r="AP8" s="42">
        <f>'C завтраками| Bed and breakfast'!AP8*0.9</f>
        <v>15840</v>
      </c>
      <c r="AQ8" s="42">
        <f>'C завтраками| Bed and breakfast'!AQ8*0.9</f>
        <v>15840</v>
      </c>
      <c r="AR8" s="42">
        <f>'C завтраками| Bed and breakfast'!AR8*0.9</f>
        <v>14760</v>
      </c>
      <c r="AS8" s="42">
        <f>'C завтраками| Bed and breakfast'!AS8*0.9</f>
        <v>12600</v>
      </c>
    </row>
    <row r="9" spans="1:45"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s="53" customFormat="1" x14ac:dyDescent="0.2">
      <c r="A10" s="180">
        <v>1</v>
      </c>
      <c r="B10" s="42">
        <f>'C завтраками| Bed and breakfast'!B10*0.9</f>
        <v>20250</v>
      </c>
      <c r="C10" s="42">
        <f>'C завтраками| Bed and breakfast'!C10*0.9</f>
        <v>17010</v>
      </c>
      <c r="D10" s="42">
        <f>'C завтраками| Bed and breakfast'!D10*0.9</f>
        <v>16110</v>
      </c>
      <c r="E10" s="42">
        <f>'C завтраками| Bed and breakfast'!E10*0.9</f>
        <v>16110</v>
      </c>
      <c r="F10" s="42">
        <f>'C завтраками| Bed and breakfast'!F10*0.9</f>
        <v>20250</v>
      </c>
      <c r="G10" s="42">
        <f>'C завтраками| Bed and breakfast'!G10*0.9</f>
        <v>20250</v>
      </c>
      <c r="H10" s="42">
        <f>'C завтраками| Bed and breakfast'!H10*0.9</f>
        <v>18540</v>
      </c>
      <c r="I10" s="42">
        <f>'C завтраками| Bed and breakfast'!I10*0.9</f>
        <v>20250</v>
      </c>
      <c r="J10" s="42">
        <f>'C завтраками| Bed and breakfast'!J10*0.9</f>
        <v>18540</v>
      </c>
      <c r="K10" s="42">
        <f>'C завтраками| Bed and breakfast'!K10*0.9</f>
        <v>18540</v>
      </c>
      <c r="L10" s="42">
        <f>'C завтраками| Bed and breakfast'!L10*0.9</f>
        <v>17010</v>
      </c>
      <c r="M10" s="42">
        <f>'C завтраками| Bed and breakfast'!M10*0.9</f>
        <v>18540</v>
      </c>
      <c r="N10" s="42">
        <f>'C завтраками| Bed and breakfast'!N10*0.9</f>
        <v>18540</v>
      </c>
      <c r="O10" s="42">
        <f>'C завтраками| Bed and breakfast'!O10*0.9</f>
        <v>17010</v>
      </c>
      <c r="P10" s="42">
        <f>'C завтраками| Bed and breakfast'!P10*0.9</f>
        <v>17010</v>
      </c>
      <c r="Q10" s="42">
        <f>'C завтраками| Bed and breakfast'!Q10*0.9</f>
        <v>16110</v>
      </c>
      <c r="R10" s="42">
        <f>'C завтраками| Bed and breakfast'!R10*0.9</f>
        <v>17010</v>
      </c>
      <c r="S10" s="42">
        <f>'C завтраками| Bed and breakfast'!S10*0.9</f>
        <v>21780</v>
      </c>
      <c r="T10" s="42">
        <f>'C завтраками| Bed and breakfast'!T10*0.9</f>
        <v>21780</v>
      </c>
      <c r="U10" s="42">
        <f>'C завтраками| Bed and breakfast'!U10*0.9</f>
        <v>17010</v>
      </c>
      <c r="V10" s="42">
        <f>'C завтраками| Bed and breakfast'!V10*0.9</f>
        <v>16110</v>
      </c>
      <c r="W10" s="42">
        <f>'C завтраками| Bed and breakfast'!W10*0.9</f>
        <v>18540</v>
      </c>
      <c r="X10" s="42">
        <f>'C завтраками| Bed and breakfast'!X10*0.9</f>
        <v>17010</v>
      </c>
      <c r="Y10" s="42">
        <f>'C завтраками| Bed and breakfast'!Y10*0.9</f>
        <v>18540</v>
      </c>
      <c r="Z10" s="42">
        <f>'C завтраками| Bed and breakfast'!Z10*0.9</f>
        <v>17010</v>
      </c>
      <c r="AA10" s="42">
        <f>'C завтраками| Bed and breakfast'!AA10*0.9</f>
        <v>20250</v>
      </c>
      <c r="AB10" s="42">
        <f>'C завтраками| Bed and breakfast'!AB10*0.9</f>
        <v>20250</v>
      </c>
      <c r="AC10" s="42">
        <f>'C завтраками| Bed and breakfast'!AC10*0.9</f>
        <v>21780</v>
      </c>
      <c r="AD10" s="42">
        <f>'C завтраками| Bed and breakfast'!AD10*0.9</f>
        <v>18540</v>
      </c>
      <c r="AE10" s="42">
        <f>'C завтраками| Bed and breakfast'!AE10*0.9</f>
        <v>18540</v>
      </c>
      <c r="AF10" s="42">
        <f>'C завтраками| Bed and breakfast'!AF10*0.9</f>
        <v>18540</v>
      </c>
      <c r="AG10" s="42">
        <f>'C завтраками| Bed and breakfast'!AG10*0.9</f>
        <v>17010</v>
      </c>
      <c r="AH10" s="42">
        <f>'C завтраками| Bed and breakfast'!AH10*0.9</f>
        <v>16110</v>
      </c>
      <c r="AI10" s="42">
        <f>'C завтраками| Bed and breakfast'!AI10*0.9</f>
        <v>15030</v>
      </c>
      <c r="AJ10" s="42">
        <f>'C завтраками| Bed and breakfast'!AJ10*0.9</f>
        <v>15030</v>
      </c>
      <c r="AK10" s="42">
        <f>'C завтраками| Bed and breakfast'!AK10*0.9</f>
        <v>13950</v>
      </c>
      <c r="AL10" s="42">
        <f>'C завтраками| Bed and breakfast'!AL10*0.9</f>
        <v>12870</v>
      </c>
      <c r="AM10" s="42">
        <f>'C завтраками| Bed and breakfast'!AM10*0.9</f>
        <v>13950</v>
      </c>
      <c r="AN10" s="42">
        <f>'C завтраками| Bed and breakfast'!AN10*0.9</f>
        <v>13950</v>
      </c>
      <c r="AO10" s="42">
        <f>'C завтраками| Bed and breakfast'!AO10*0.9</f>
        <v>12870</v>
      </c>
      <c r="AP10" s="42">
        <f>'C завтраками| Bed and breakfast'!AP10*0.9</f>
        <v>16110</v>
      </c>
      <c r="AQ10" s="42">
        <f>'C завтраками| Bed and breakfast'!AQ10*0.9</f>
        <v>16110</v>
      </c>
      <c r="AR10" s="42">
        <f>'C завтраками| Bed and breakfast'!AR10*0.9</f>
        <v>15030</v>
      </c>
      <c r="AS10" s="42">
        <f>'C завтраками| Bed and breakfast'!AS10*0.9</f>
        <v>12870</v>
      </c>
    </row>
    <row r="11" spans="1:45" s="53" customFormat="1" x14ac:dyDescent="0.2">
      <c r="A11" s="180">
        <v>2</v>
      </c>
      <c r="B11" s="42">
        <f>'C завтраками| Bed and breakfast'!B11*0.9</f>
        <v>21780</v>
      </c>
      <c r="C11" s="42">
        <f>'C завтраками| Bed and breakfast'!C11*0.9</f>
        <v>18540</v>
      </c>
      <c r="D11" s="42">
        <f>'C завтраками| Bed and breakfast'!D11*0.9</f>
        <v>17640</v>
      </c>
      <c r="E11" s="42">
        <f>'C завтраками| Bed and breakfast'!E11*0.9</f>
        <v>17640</v>
      </c>
      <c r="F11" s="42">
        <f>'C завтраками| Bed and breakfast'!F11*0.9</f>
        <v>21780</v>
      </c>
      <c r="G11" s="42">
        <f>'C завтраками| Bed and breakfast'!G11*0.9</f>
        <v>21780</v>
      </c>
      <c r="H11" s="42">
        <f>'C завтраками| Bed and breakfast'!H11*0.9</f>
        <v>20070</v>
      </c>
      <c r="I11" s="42">
        <f>'C завтраками| Bed and breakfast'!I11*0.9</f>
        <v>21780</v>
      </c>
      <c r="J11" s="42">
        <f>'C завтраками| Bed and breakfast'!J11*0.9</f>
        <v>20070</v>
      </c>
      <c r="K11" s="42">
        <f>'C завтраками| Bed and breakfast'!K11*0.9</f>
        <v>20070</v>
      </c>
      <c r="L11" s="42">
        <f>'C завтраками| Bed and breakfast'!L11*0.9</f>
        <v>18540</v>
      </c>
      <c r="M11" s="42">
        <f>'C завтраками| Bed and breakfast'!M11*0.9</f>
        <v>20070</v>
      </c>
      <c r="N11" s="42">
        <f>'C завтраками| Bed and breakfast'!N11*0.9</f>
        <v>20070</v>
      </c>
      <c r="O11" s="42">
        <f>'C завтраками| Bed and breakfast'!O11*0.9</f>
        <v>18540</v>
      </c>
      <c r="P11" s="42">
        <f>'C завтраками| Bed and breakfast'!P11*0.9</f>
        <v>18540</v>
      </c>
      <c r="Q11" s="42">
        <f>'C завтраками| Bed and breakfast'!Q11*0.9</f>
        <v>17640</v>
      </c>
      <c r="R11" s="42">
        <f>'C завтраками| Bed and breakfast'!R11*0.9</f>
        <v>18540</v>
      </c>
      <c r="S11" s="42">
        <f>'C завтраками| Bed and breakfast'!S11*0.9</f>
        <v>23310</v>
      </c>
      <c r="T11" s="42">
        <f>'C завтраками| Bed and breakfast'!T11*0.9</f>
        <v>23310</v>
      </c>
      <c r="U11" s="42">
        <f>'C завтраками| Bed and breakfast'!U11*0.9</f>
        <v>18540</v>
      </c>
      <c r="V11" s="42">
        <f>'C завтраками| Bed and breakfast'!V11*0.9</f>
        <v>17640</v>
      </c>
      <c r="W11" s="42">
        <f>'C завтраками| Bed and breakfast'!W11*0.9</f>
        <v>20070</v>
      </c>
      <c r="X11" s="42">
        <f>'C завтраками| Bed and breakfast'!X11*0.9</f>
        <v>18540</v>
      </c>
      <c r="Y11" s="42">
        <f>'C завтраками| Bed and breakfast'!Y11*0.9</f>
        <v>20070</v>
      </c>
      <c r="Z11" s="42">
        <f>'C завтраками| Bed and breakfast'!Z11*0.9</f>
        <v>18540</v>
      </c>
      <c r="AA11" s="42">
        <f>'C завтраками| Bed and breakfast'!AA11*0.9</f>
        <v>21780</v>
      </c>
      <c r="AB11" s="42">
        <f>'C завтраками| Bed and breakfast'!AB11*0.9</f>
        <v>21780</v>
      </c>
      <c r="AC11" s="42">
        <f>'C завтраками| Bed and breakfast'!AC11*0.9</f>
        <v>23310</v>
      </c>
      <c r="AD11" s="42">
        <f>'C завтраками| Bed and breakfast'!AD11*0.9</f>
        <v>20070</v>
      </c>
      <c r="AE11" s="42">
        <f>'C завтраками| Bed and breakfast'!AE11*0.9</f>
        <v>20070</v>
      </c>
      <c r="AF11" s="42">
        <f>'C завтраками| Bed and breakfast'!AF11*0.9</f>
        <v>20070</v>
      </c>
      <c r="AG11" s="42">
        <f>'C завтраками| Bed and breakfast'!AG11*0.9</f>
        <v>18540</v>
      </c>
      <c r="AH11" s="42">
        <f>'C завтраками| Bed and breakfast'!AH11*0.9</f>
        <v>17640</v>
      </c>
      <c r="AI11" s="42">
        <f>'C завтраками| Bed and breakfast'!AI11*0.9</f>
        <v>16560</v>
      </c>
      <c r="AJ11" s="42">
        <f>'C завтраками| Bed and breakfast'!AJ11*0.9</f>
        <v>16560</v>
      </c>
      <c r="AK11" s="42">
        <f>'C завтраками| Bed and breakfast'!AK11*0.9</f>
        <v>15480</v>
      </c>
      <c r="AL11" s="42">
        <f>'C завтраками| Bed and breakfast'!AL11*0.9</f>
        <v>14400</v>
      </c>
      <c r="AM11" s="42">
        <f>'C завтраками| Bed and breakfast'!AM11*0.9</f>
        <v>15480</v>
      </c>
      <c r="AN11" s="42">
        <f>'C завтраками| Bed and breakfast'!AN11*0.9</f>
        <v>15480</v>
      </c>
      <c r="AO11" s="42">
        <f>'C завтраками| Bed and breakfast'!AO11*0.9</f>
        <v>14400</v>
      </c>
      <c r="AP11" s="42">
        <f>'C завтраками| Bed and breakfast'!AP11*0.9</f>
        <v>17640</v>
      </c>
      <c r="AQ11" s="42">
        <f>'C завтраками| Bed and breakfast'!AQ11*0.9</f>
        <v>17640</v>
      </c>
      <c r="AR11" s="42">
        <f>'C завтраками| Bed and breakfast'!AR11*0.9</f>
        <v>16560</v>
      </c>
      <c r="AS11" s="42">
        <f>'C завтраками| Bed and breakfast'!AS11*0.9</f>
        <v>14400</v>
      </c>
    </row>
    <row r="12" spans="1:45"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45" s="53" customFormat="1" x14ac:dyDescent="0.2">
      <c r="A13" s="88">
        <f>A7</f>
        <v>1</v>
      </c>
      <c r="B13" s="42">
        <f>'C завтраками| Bed and breakfast'!B13*0.9</f>
        <v>21150</v>
      </c>
      <c r="C13" s="42">
        <f>'C завтраками| Bed and breakfast'!C13*0.9</f>
        <v>17910</v>
      </c>
      <c r="D13" s="42">
        <f>'C завтраками| Bed and breakfast'!D13*0.9</f>
        <v>17010</v>
      </c>
      <c r="E13" s="42">
        <f>'C завтраками| Bed and breakfast'!E13*0.9</f>
        <v>17010</v>
      </c>
      <c r="F13" s="42">
        <f>'C завтраками| Bed and breakfast'!F13*0.9</f>
        <v>21150</v>
      </c>
      <c r="G13" s="42">
        <f>'C завтраками| Bed and breakfast'!G13*0.9</f>
        <v>21150</v>
      </c>
      <c r="H13" s="42">
        <f>'C завтраками| Bed and breakfast'!H13*0.9</f>
        <v>19440</v>
      </c>
      <c r="I13" s="42">
        <f>'C завтраками| Bed and breakfast'!I13*0.9</f>
        <v>21150</v>
      </c>
      <c r="J13" s="42">
        <f>'C завтраками| Bed and breakfast'!J13*0.9</f>
        <v>19440</v>
      </c>
      <c r="K13" s="42">
        <f>'C завтраками| Bed and breakfast'!K13*0.9</f>
        <v>19440</v>
      </c>
      <c r="L13" s="42">
        <f>'C завтраками| Bed and breakfast'!L13*0.9</f>
        <v>17910</v>
      </c>
      <c r="M13" s="42">
        <f>'C завтраками| Bed and breakfast'!M13*0.9</f>
        <v>19440</v>
      </c>
      <c r="N13" s="42">
        <f>'C завтраками| Bed and breakfast'!N13*0.9</f>
        <v>19440</v>
      </c>
      <c r="O13" s="42">
        <f>'C завтраками| Bed and breakfast'!O13*0.9</f>
        <v>17910</v>
      </c>
      <c r="P13" s="42">
        <f>'C завтраками| Bed and breakfast'!P13*0.9</f>
        <v>17910</v>
      </c>
      <c r="Q13" s="42">
        <f>'C завтраками| Bed and breakfast'!Q13*0.9</f>
        <v>17010</v>
      </c>
      <c r="R13" s="42">
        <f>'C завтраками| Bed and breakfast'!R13*0.9</f>
        <v>17910</v>
      </c>
      <c r="S13" s="42">
        <f>'C завтраками| Bed and breakfast'!S13*0.9</f>
        <v>22680</v>
      </c>
      <c r="T13" s="42">
        <f>'C завтраками| Bed and breakfast'!T13*0.9</f>
        <v>22680</v>
      </c>
      <c r="U13" s="42">
        <f>'C завтраками| Bed and breakfast'!U13*0.9</f>
        <v>17910</v>
      </c>
      <c r="V13" s="42">
        <f>'C завтраками| Bed and breakfast'!V13*0.9</f>
        <v>17010</v>
      </c>
      <c r="W13" s="42">
        <f>'C завтраками| Bed and breakfast'!W13*0.9</f>
        <v>19440</v>
      </c>
      <c r="X13" s="42">
        <f>'C завтраками| Bed and breakfast'!X13*0.9</f>
        <v>17910</v>
      </c>
      <c r="Y13" s="42">
        <f>'C завтраками| Bed and breakfast'!Y13*0.9</f>
        <v>19440</v>
      </c>
      <c r="Z13" s="42">
        <f>'C завтраками| Bed and breakfast'!Z13*0.9</f>
        <v>17910</v>
      </c>
      <c r="AA13" s="42">
        <f>'C завтраками| Bed and breakfast'!AA13*0.9</f>
        <v>21150</v>
      </c>
      <c r="AB13" s="42">
        <f>'C завтраками| Bed and breakfast'!AB13*0.9</f>
        <v>21150</v>
      </c>
      <c r="AC13" s="42">
        <f>'C завтраками| Bed and breakfast'!AC13*0.9</f>
        <v>22680</v>
      </c>
      <c r="AD13" s="42">
        <f>'C завтраками| Bed and breakfast'!AD13*0.9</f>
        <v>19440</v>
      </c>
      <c r="AE13" s="42">
        <f>'C завтраками| Bed and breakfast'!AE13*0.9</f>
        <v>19440</v>
      </c>
      <c r="AF13" s="42">
        <f>'C завтраками| Bed and breakfast'!AF13*0.9</f>
        <v>19440</v>
      </c>
      <c r="AG13" s="42">
        <f>'C завтраками| Bed and breakfast'!AG13*0.9</f>
        <v>17910</v>
      </c>
      <c r="AH13" s="42">
        <f>'C завтраками| Bed and breakfast'!AH13*0.9</f>
        <v>17010</v>
      </c>
      <c r="AI13" s="42">
        <f>'C завтраками| Bed and breakfast'!AI13*0.9</f>
        <v>15930</v>
      </c>
      <c r="AJ13" s="42">
        <f>'C завтраками| Bed and breakfast'!AJ13*0.9</f>
        <v>15930</v>
      </c>
      <c r="AK13" s="42">
        <f>'C завтраками| Bed and breakfast'!AK13*0.9</f>
        <v>14850</v>
      </c>
      <c r="AL13" s="42">
        <f>'C завтраками| Bed and breakfast'!AL13*0.9</f>
        <v>13770</v>
      </c>
      <c r="AM13" s="42">
        <f>'C завтраками| Bed and breakfast'!AM13*0.9</f>
        <v>14850</v>
      </c>
      <c r="AN13" s="42">
        <f>'C завтраками| Bed and breakfast'!AN13*0.9</f>
        <v>14850</v>
      </c>
      <c r="AO13" s="42">
        <f>'C завтраками| Bed and breakfast'!AO13*0.9</f>
        <v>13770</v>
      </c>
      <c r="AP13" s="42">
        <f>'C завтраками| Bed and breakfast'!AP13*0.9</f>
        <v>17010</v>
      </c>
      <c r="AQ13" s="42">
        <f>'C завтраками| Bed and breakfast'!AQ13*0.9</f>
        <v>17010</v>
      </c>
      <c r="AR13" s="42">
        <f>'C завтраками| Bed and breakfast'!AR13*0.9</f>
        <v>15930</v>
      </c>
      <c r="AS13" s="42">
        <f>'C завтраками| Bed and breakfast'!AS13*0.9</f>
        <v>13770</v>
      </c>
    </row>
    <row r="14" spans="1:45" s="53" customFormat="1" x14ac:dyDescent="0.2">
      <c r="A14" s="88">
        <f>A8</f>
        <v>2</v>
      </c>
      <c r="B14" s="42">
        <f>'C завтраками| Bed and breakfast'!B14*0.9</f>
        <v>22680</v>
      </c>
      <c r="C14" s="42">
        <f>'C завтраками| Bed and breakfast'!C14*0.9</f>
        <v>19440</v>
      </c>
      <c r="D14" s="42">
        <f>'C завтраками| Bed and breakfast'!D14*0.9</f>
        <v>18540</v>
      </c>
      <c r="E14" s="42">
        <f>'C завтраками| Bed and breakfast'!E14*0.9</f>
        <v>18540</v>
      </c>
      <c r="F14" s="42">
        <f>'C завтраками| Bed and breakfast'!F14*0.9</f>
        <v>22680</v>
      </c>
      <c r="G14" s="42">
        <f>'C завтраками| Bed and breakfast'!G14*0.9</f>
        <v>22680</v>
      </c>
      <c r="H14" s="42">
        <f>'C завтраками| Bed and breakfast'!H14*0.9</f>
        <v>20970</v>
      </c>
      <c r="I14" s="42">
        <f>'C завтраками| Bed and breakfast'!I14*0.9</f>
        <v>22680</v>
      </c>
      <c r="J14" s="42">
        <f>'C завтраками| Bed and breakfast'!J14*0.9</f>
        <v>20970</v>
      </c>
      <c r="K14" s="42">
        <f>'C завтраками| Bed and breakfast'!K14*0.9</f>
        <v>20970</v>
      </c>
      <c r="L14" s="42">
        <f>'C завтраками| Bed and breakfast'!L14*0.9</f>
        <v>19440</v>
      </c>
      <c r="M14" s="42">
        <f>'C завтраками| Bed and breakfast'!M14*0.9</f>
        <v>20970</v>
      </c>
      <c r="N14" s="42">
        <f>'C завтраками| Bed and breakfast'!N14*0.9</f>
        <v>20970</v>
      </c>
      <c r="O14" s="42">
        <f>'C завтраками| Bed and breakfast'!O14*0.9</f>
        <v>19440</v>
      </c>
      <c r="P14" s="42">
        <f>'C завтраками| Bed and breakfast'!P14*0.9</f>
        <v>19440</v>
      </c>
      <c r="Q14" s="42">
        <f>'C завтраками| Bed and breakfast'!Q14*0.9</f>
        <v>18540</v>
      </c>
      <c r="R14" s="42">
        <f>'C завтраками| Bed and breakfast'!R14*0.9</f>
        <v>19440</v>
      </c>
      <c r="S14" s="42">
        <f>'C завтраками| Bed and breakfast'!S14*0.9</f>
        <v>24210</v>
      </c>
      <c r="T14" s="42">
        <f>'C завтраками| Bed and breakfast'!T14*0.9</f>
        <v>24210</v>
      </c>
      <c r="U14" s="42">
        <f>'C завтраками| Bed and breakfast'!U14*0.9</f>
        <v>19440</v>
      </c>
      <c r="V14" s="42">
        <f>'C завтраками| Bed and breakfast'!V14*0.9</f>
        <v>18540</v>
      </c>
      <c r="W14" s="42">
        <f>'C завтраками| Bed and breakfast'!W14*0.9</f>
        <v>20970</v>
      </c>
      <c r="X14" s="42">
        <f>'C завтраками| Bed and breakfast'!X14*0.9</f>
        <v>19440</v>
      </c>
      <c r="Y14" s="42">
        <f>'C завтраками| Bed and breakfast'!Y14*0.9</f>
        <v>20970</v>
      </c>
      <c r="Z14" s="42">
        <f>'C завтраками| Bed and breakfast'!Z14*0.9</f>
        <v>19440</v>
      </c>
      <c r="AA14" s="42">
        <f>'C завтраками| Bed and breakfast'!AA14*0.9</f>
        <v>22680</v>
      </c>
      <c r="AB14" s="42">
        <f>'C завтраками| Bed and breakfast'!AB14*0.9</f>
        <v>22680</v>
      </c>
      <c r="AC14" s="42">
        <f>'C завтраками| Bed and breakfast'!AC14*0.9</f>
        <v>24210</v>
      </c>
      <c r="AD14" s="42">
        <f>'C завтраками| Bed and breakfast'!AD14*0.9</f>
        <v>20970</v>
      </c>
      <c r="AE14" s="42">
        <f>'C завтраками| Bed and breakfast'!AE14*0.9</f>
        <v>20970</v>
      </c>
      <c r="AF14" s="42">
        <f>'C завтраками| Bed and breakfast'!AF14*0.9</f>
        <v>20970</v>
      </c>
      <c r="AG14" s="42">
        <f>'C завтраками| Bed and breakfast'!AG14*0.9</f>
        <v>19440</v>
      </c>
      <c r="AH14" s="42">
        <f>'C завтраками| Bed and breakfast'!AH14*0.9</f>
        <v>18540</v>
      </c>
      <c r="AI14" s="42">
        <f>'C завтраками| Bed and breakfast'!AI14*0.9</f>
        <v>17460</v>
      </c>
      <c r="AJ14" s="42">
        <f>'C завтраками| Bed and breakfast'!AJ14*0.9</f>
        <v>17460</v>
      </c>
      <c r="AK14" s="42">
        <f>'C завтраками| Bed and breakfast'!AK14*0.9</f>
        <v>16380</v>
      </c>
      <c r="AL14" s="42">
        <f>'C завтраками| Bed and breakfast'!AL14*0.9</f>
        <v>15300</v>
      </c>
      <c r="AM14" s="42">
        <f>'C завтраками| Bed and breakfast'!AM14*0.9</f>
        <v>16380</v>
      </c>
      <c r="AN14" s="42">
        <f>'C завтраками| Bed and breakfast'!AN14*0.9</f>
        <v>16380</v>
      </c>
      <c r="AO14" s="42">
        <f>'C завтраками| Bed and breakfast'!AO14*0.9</f>
        <v>15300</v>
      </c>
      <c r="AP14" s="42">
        <f>'C завтраками| Bed and breakfast'!AP14*0.9</f>
        <v>18540</v>
      </c>
      <c r="AQ14" s="42">
        <f>'C завтраками| Bed and breakfast'!AQ14*0.9</f>
        <v>18540</v>
      </c>
      <c r="AR14" s="42">
        <f>'C завтраками| Bed and breakfast'!AR14*0.9</f>
        <v>17460</v>
      </c>
      <c r="AS14" s="42">
        <f>'C завтраками| Bed and breakfast'!AS14*0.9</f>
        <v>15300</v>
      </c>
    </row>
    <row r="15" spans="1:45"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s="53" customFormat="1" x14ac:dyDescent="0.2">
      <c r="A16" s="88">
        <f>A7</f>
        <v>1</v>
      </c>
      <c r="B16" s="42">
        <f>'C завтраками| Bed and breakfast'!B16*0.9</f>
        <v>22680</v>
      </c>
      <c r="C16" s="42">
        <f>'C завтраками| Bed and breakfast'!C16*0.9</f>
        <v>19440</v>
      </c>
      <c r="D16" s="42">
        <f>'C завтраками| Bed and breakfast'!D16*0.9</f>
        <v>18540</v>
      </c>
      <c r="E16" s="42">
        <f>'C завтраками| Bed and breakfast'!E16*0.9</f>
        <v>18540</v>
      </c>
      <c r="F16" s="42">
        <f>'C завтраками| Bed and breakfast'!F16*0.9</f>
        <v>22680</v>
      </c>
      <c r="G16" s="42">
        <f>'C завтраками| Bed and breakfast'!G16*0.9</f>
        <v>22680</v>
      </c>
      <c r="H16" s="42">
        <f>'C завтраками| Bed and breakfast'!H16*0.9</f>
        <v>20970</v>
      </c>
      <c r="I16" s="42">
        <f>'C завтраками| Bed and breakfast'!I16*0.9</f>
        <v>22680</v>
      </c>
      <c r="J16" s="42">
        <f>'C завтраками| Bed and breakfast'!J16*0.9</f>
        <v>20970</v>
      </c>
      <c r="K16" s="42">
        <f>'C завтраками| Bed and breakfast'!K16*0.9</f>
        <v>20970</v>
      </c>
      <c r="L16" s="42">
        <f>'C завтраками| Bed and breakfast'!L16*0.9</f>
        <v>19440</v>
      </c>
      <c r="M16" s="42">
        <f>'C завтраками| Bed and breakfast'!M16*0.9</f>
        <v>20970</v>
      </c>
      <c r="N16" s="42">
        <f>'C завтраками| Bed and breakfast'!N16*0.9</f>
        <v>20970</v>
      </c>
      <c r="O16" s="42">
        <f>'C завтраками| Bed and breakfast'!O16*0.9</f>
        <v>19440</v>
      </c>
      <c r="P16" s="42">
        <f>'C завтраками| Bed and breakfast'!P16*0.9</f>
        <v>19440</v>
      </c>
      <c r="Q16" s="42">
        <f>'C завтраками| Bed and breakfast'!Q16*0.9</f>
        <v>18540</v>
      </c>
      <c r="R16" s="42">
        <f>'C завтраками| Bed and breakfast'!R16*0.9</f>
        <v>19440</v>
      </c>
      <c r="S16" s="42">
        <f>'C завтраками| Bed and breakfast'!S16*0.9</f>
        <v>24210</v>
      </c>
      <c r="T16" s="42">
        <f>'C завтраками| Bed and breakfast'!T16*0.9</f>
        <v>24210</v>
      </c>
      <c r="U16" s="42">
        <f>'C завтраками| Bed and breakfast'!U16*0.9</f>
        <v>19440</v>
      </c>
      <c r="V16" s="42">
        <f>'C завтраками| Bed and breakfast'!V16*0.9</f>
        <v>18540</v>
      </c>
      <c r="W16" s="42">
        <f>'C завтраками| Bed and breakfast'!W16*0.9</f>
        <v>20970</v>
      </c>
      <c r="X16" s="42">
        <f>'C завтраками| Bed and breakfast'!X16*0.9</f>
        <v>19440</v>
      </c>
      <c r="Y16" s="42">
        <f>'C завтраками| Bed and breakfast'!Y16*0.9</f>
        <v>20970</v>
      </c>
      <c r="Z16" s="42">
        <f>'C завтраками| Bed and breakfast'!Z16*0.9</f>
        <v>19440</v>
      </c>
      <c r="AA16" s="42">
        <f>'C завтраками| Bed and breakfast'!AA16*0.9</f>
        <v>22680</v>
      </c>
      <c r="AB16" s="42">
        <f>'C завтраками| Bed and breakfast'!AB16*0.9</f>
        <v>22680</v>
      </c>
      <c r="AC16" s="42">
        <f>'C завтраками| Bed and breakfast'!AC16*0.9</f>
        <v>24210</v>
      </c>
      <c r="AD16" s="42">
        <f>'C завтраками| Bed and breakfast'!AD16*0.9</f>
        <v>20970</v>
      </c>
      <c r="AE16" s="42">
        <f>'C завтраками| Bed and breakfast'!AE16*0.9</f>
        <v>20970</v>
      </c>
      <c r="AF16" s="42">
        <f>'C завтраками| Bed and breakfast'!AF16*0.9</f>
        <v>20970</v>
      </c>
      <c r="AG16" s="42">
        <f>'C завтраками| Bed and breakfast'!AG16*0.9</f>
        <v>19440</v>
      </c>
      <c r="AH16" s="42">
        <f>'C завтраками| Bed and breakfast'!AH16*0.9</f>
        <v>18540</v>
      </c>
      <c r="AI16" s="42">
        <f>'C завтраками| Bed and breakfast'!AI16*0.9</f>
        <v>17460</v>
      </c>
      <c r="AJ16" s="42">
        <f>'C завтраками| Bed and breakfast'!AJ16*0.9</f>
        <v>17460</v>
      </c>
      <c r="AK16" s="42">
        <f>'C завтраками| Bed and breakfast'!AK16*0.9</f>
        <v>16380</v>
      </c>
      <c r="AL16" s="42">
        <f>'C завтраками| Bed and breakfast'!AL16*0.9</f>
        <v>15300</v>
      </c>
      <c r="AM16" s="42">
        <f>'C завтраками| Bed and breakfast'!AM16*0.9</f>
        <v>16380</v>
      </c>
      <c r="AN16" s="42">
        <f>'C завтраками| Bed and breakfast'!AN16*0.9</f>
        <v>16380</v>
      </c>
      <c r="AO16" s="42">
        <f>'C завтраками| Bed and breakfast'!AO16*0.9</f>
        <v>15300</v>
      </c>
      <c r="AP16" s="42">
        <f>'C завтраками| Bed and breakfast'!AP16*0.9</f>
        <v>18540</v>
      </c>
      <c r="AQ16" s="42">
        <f>'C завтраками| Bed and breakfast'!AQ16*0.9</f>
        <v>18540</v>
      </c>
      <c r="AR16" s="42">
        <f>'C завтраками| Bed and breakfast'!AR16*0.9</f>
        <v>17460</v>
      </c>
      <c r="AS16" s="42">
        <f>'C завтраками| Bed and breakfast'!AS16*0.9</f>
        <v>15300</v>
      </c>
    </row>
    <row r="17" spans="1:45" s="53" customFormat="1" x14ac:dyDescent="0.2">
      <c r="A17" s="88">
        <f>A8</f>
        <v>2</v>
      </c>
      <c r="B17" s="42">
        <f>'C завтраками| Bed and breakfast'!B17*0.9</f>
        <v>24210</v>
      </c>
      <c r="C17" s="42">
        <f>'C завтраками| Bed and breakfast'!C17*0.9</f>
        <v>20970</v>
      </c>
      <c r="D17" s="42">
        <f>'C завтраками| Bed and breakfast'!D17*0.9</f>
        <v>20070</v>
      </c>
      <c r="E17" s="42">
        <f>'C завтраками| Bed and breakfast'!E17*0.9</f>
        <v>20070</v>
      </c>
      <c r="F17" s="42">
        <f>'C завтраками| Bed and breakfast'!F17*0.9</f>
        <v>24210</v>
      </c>
      <c r="G17" s="42">
        <f>'C завтраками| Bed and breakfast'!G17*0.9</f>
        <v>24210</v>
      </c>
      <c r="H17" s="42">
        <f>'C завтраками| Bed and breakfast'!H17*0.9</f>
        <v>22500</v>
      </c>
      <c r="I17" s="42">
        <f>'C завтраками| Bed and breakfast'!I17*0.9</f>
        <v>24210</v>
      </c>
      <c r="J17" s="42">
        <f>'C завтраками| Bed and breakfast'!J17*0.9</f>
        <v>22500</v>
      </c>
      <c r="K17" s="42">
        <f>'C завтраками| Bed and breakfast'!K17*0.9</f>
        <v>22500</v>
      </c>
      <c r="L17" s="42">
        <f>'C завтраками| Bed and breakfast'!L17*0.9</f>
        <v>20970</v>
      </c>
      <c r="M17" s="42">
        <f>'C завтраками| Bed and breakfast'!M17*0.9</f>
        <v>22500</v>
      </c>
      <c r="N17" s="42">
        <f>'C завтраками| Bed and breakfast'!N17*0.9</f>
        <v>22500</v>
      </c>
      <c r="O17" s="42">
        <f>'C завтраками| Bed and breakfast'!O17*0.9</f>
        <v>20970</v>
      </c>
      <c r="P17" s="42">
        <f>'C завтраками| Bed and breakfast'!P17*0.9</f>
        <v>20970</v>
      </c>
      <c r="Q17" s="42">
        <f>'C завтраками| Bed and breakfast'!Q17*0.9</f>
        <v>20070</v>
      </c>
      <c r="R17" s="42">
        <f>'C завтраками| Bed and breakfast'!R17*0.9</f>
        <v>20970</v>
      </c>
      <c r="S17" s="42">
        <f>'C завтраками| Bed and breakfast'!S17*0.9</f>
        <v>25740</v>
      </c>
      <c r="T17" s="42">
        <f>'C завтраками| Bed and breakfast'!T17*0.9</f>
        <v>25740</v>
      </c>
      <c r="U17" s="42">
        <f>'C завтраками| Bed and breakfast'!U17*0.9</f>
        <v>20970</v>
      </c>
      <c r="V17" s="42">
        <f>'C завтраками| Bed and breakfast'!V17*0.9</f>
        <v>20070</v>
      </c>
      <c r="W17" s="42">
        <f>'C завтраками| Bed and breakfast'!W17*0.9</f>
        <v>22500</v>
      </c>
      <c r="X17" s="42">
        <f>'C завтраками| Bed and breakfast'!X17*0.9</f>
        <v>20970</v>
      </c>
      <c r="Y17" s="42">
        <f>'C завтраками| Bed and breakfast'!Y17*0.9</f>
        <v>22500</v>
      </c>
      <c r="Z17" s="42">
        <f>'C завтраками| Bed and breakfast'!Z17*0.9</f>
        <v>20970</v>
      </c>
      <c r="AA17" s="42">
        <f>'C завтраками| Bed and breakfast'!AA17*0.9</f>
        <v>24210</v>
      </c>
      <c r="AB17" s="42">
        <f>'C завтраками| Bed and breakfast'!AB17*0.9</f>
        <v>24210</v>
      </c>
      <c r="AC17" s="42">
        <f>'C завтраками| Bed and breakfast'!AC17*0.9</f>
        <v>25740</v>
      </c>
      <c r="AD17" s="42">
        <f>'C завтраками| Bed and breakfast'!AD17*0.9</f>
        <v>22500</v>
      </c>
      <c r="AE17" s="42">
        <f>'C завтраками| Bed and breakfast'!AE17*0.9</f>
        <v>22500</v>
      </c>
      <c r="AF17" s="42">
        <f>'C завтраками| Bed and breakfast'!AF17*0.9</f>
        <v>22500</v>
      </c>
      <c r="AG17" s="42">
        <f>'C завтраками| Bed and breakfast'!AG17*0.9</f>
        <v>20970</v>
      </c>
      <c r="AH17" s="42">
        <f>'C завтраками| Bed and breakfast'!AH17*0.9</f>
        <v>20070</v>
      </c>
      <c r="AI17" s="42">
        <f>'C завтраками| Bed and breakfast'!AI17*0.9</f>
        <v>18990</v>
      </c>
      <c r="AJ17" s="42">
        <f>'C завтраками| Bed and breakfast'!AJ17*0.9</f>
        <v>18990</v>
      </c>
      <c r="AK17" s="42">
        <f>'C завтраками| Bed and breakfast'!AK17*0.9</f>
        <v>17910</v>
      </c>
      <c r="AL17" s="42">
        <f>'C завтраками| Bed and breakfast'!AL17*0.9</f>
        <v>16830</v>
      </c>
      <c r="AM17" s="42">
        <f>'C завтраками| Bed and breakfast'!AM17*0.9</f>
        <v>17910</v>
      </c>
      <c r="AN17" s="42">
        <f>'C завтраками| Bed and breakfast'!AN17*0.9</f>
        <v>17910</v>
      </c>
      <c r="AO17" s="42">
        <f>'C завтраками| Bed and breakfast'!AO17*0.9</f>
        <v>16830</v>
      </c>
      <c r="AP17" s="42">
        <f>'C завтраками| Bed and breakfast'!AP17*0.9</f>
        <v>20070</v>
      </c>
      <c r="AQ17" s="42">
        <f>'C завтраками| Bed and breakfast'!AQ17*0.9</f>
        <v>20070</v>
      </c>
      <c r="AR17" s="42">
        <f>'C завтраками| Bed and breakfast'!AR17*0.9</f>
        <v>18990</v>
      </c>
      <c r="AS17" s="42">
        <f>'C завтраками| Bed and breakfast'!AS17*0.9</f>
        <v>16830</v>
      </c>
    </row>
    <row r="18" spans="1:45"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s="53" customFormat="1" x14ac:dyDescent="0.2">
      <c r="A19" s="88">
        <f>A7</f>
        <v>1</v>
      </c>
      <c r="B19" s="42">
        <f>'C завтраками| Bed and breakfast'!B19*0.9</f>
        <v>40950</v>
      </c>
      <c r="C19" s="42">
        <f>'C завтраками| Bed and breakfast'!C19*0.9</f>
        <v>37710</v>
      </c>
      <c r="D19" s="42">
        <f>'C завтраками| Bed and breakfast'!D19*0.9</f>
        <v>36810</v>
      </c>
      <c r="E19" s="42">
        <f>'C завтраками| Bed and breakfast'!E19*0.9</f>
        <v>36810</v>
      </c>
      <c r="F19" s="42">
        <f>'C завтраками| Bed and breakfast'!F19*0.9</f>
        <v>40950</v>
      </c>
      <c r="G19" s="42">
        <f>'C завтраками| Bed and breakfast'!G19*0.9</f>
        <v>40950</v>
      </c>
      <c r="H19" s="42">
        <f>'C завтраками| Bed and breakfast'!H19*0.9</f>
        <v>39240</v>
      </c>
      <c r="I19" s="42">
        <f>'C завтраками| Bed and breakfast'!I19*0.9</f>
        <v>40950</v>
      </c>
      <c r="J19" s="42">
        <f>'C завтраками| Bed and breakfast'!J19*0.9</f>
        <v>39240</v>
      </c>
      <c r="K19" s="42">
        <f>'C завтраками| Bed and breakfast'!K19*0.9</f>
        <v>39240</v>
      </c>
      <c r="L19" s="42">
        <f>'C завтраками| Bed and breakfast'!L19*0.9</f>
        <v>37710</v>
      </c>
      <c r="M19" s="42">
        <f>'C завтраками| Bed and breakfast'!M19*0.9</f>
        <v>39240</v>
      </c>
      <c r="N19" s="42">
        <f>'C завтраками| Bed and breakfast'!N19*0.9</f>
        <v>39240</v>
      </c>
      <c r="O19" s="42">
        <f>'C завтраками| Bed and breakfast'!O19*0.9</f>
        <v>37710</v>
      </c>
      <c r="P19" s="42">
        <f>'C завтраками| Bed and breakfast'!P19*0.9</f>
        <v>37710</v>
      </c>
      <c r="Q19" s="42">
        <f>'C завтраками| Bed and breakfast'!Q19*0.9</f>
        <v>36810</v>
      </c>
      <c r="R19" s="42">
        <f>'C завтраками| Bed and breakfast'!R19*0.9</f>
        <v>37710</v>
      </c>
      <c r="S19" s="42">
        <f>'C завтраками| Bed and breakfast'!S19*0.9</f>
        <v>42480</v>
      </c>
      <c r="T19" s="42">
        <f>'C завтраками| Bed and breakfast'!T19*0.9</f>
        <v>42480</v>
      </c>
      <c r="U19" s="42">
        <f>'C завтраками| Bed and breakfast'!U19*0.9</f>
        <v>37710</v>
      </c>
      <c r="V19" s="42">
        <f>'C завтраками| Bed and breakfast'!V19*0.9</f>
        <v>36810</v>
      </c>
      <c r="W19" s="42">
        <f>'C завтраками| Bed and breakfast'!W19*0.9</f>
        <v>39240</v>
      </c>
      <c r="X19" s="42">
        <f>'C завтраками| Bed and breakfast'!X19*0.9</f>
        <v>37710</v>
      </c>
      <c r="Y19" s="42">
        <f>'C завтраками| Bed and breakfast'!Y19*0.9</f>
        <v>39240</v>
      </c>
      <c r="Z19" s="42">
        <f>'C завтраками| Bed and breakfast'!Z19*0.9</f>
        <v>37710</v>
      </c>
      <c r="AA19" s="42">
        <f>'C завтраками| Bed and breakfast'!AA19*0.9</f>
        <v>40950</v>
      </c>
      <c r="AB19" s="42">
        <f>'C завтраками| Bed and breakfast'!AB19*0.9</f>
        <v>40950</v>
      </c>
      <c r="AC19" s="42">
        <f>'C завтраками| Bed and breakfast'!AC19*0.9</f>
        <v>42480</v>
      </c>
      <c r="AD19" s="42">
        <f>'C завтраками| Bed and breakfast'!AD19*0.9</f>
        <v>39240</v>
      </c>
      <c r="AE19" s="42">
        <f>'C завтраками| Bed and breakfast'!AE19*0.9</f>
        <v>39240</v>
      </c>
      <c r="AF19" s="42">
        <f>'C завтраками| Bed and breakfast'!AF19*0.9</f>
        <v>39240</v>
      </c>
      <c r="AG19" s="42">
        <f>'C завтраками| Bed and breakfast'!AG19*0.9</f>
        <v>37710</v>
      </c>
      <c r="AH19" s="42">
        <f>'C завтраками| Bed and breakfast'!AH19*0.9</f>
        <v>36810</v>
      </c>
      <c r="AI19" s="42">
        <f>'C завтраками| Bed and breakfast'!AI19*0.9</f>
        <v>35730</v>
      </c>
      <c r="AJ19" s="42">
        <f>'C завтраками| Bed and breakfast'!AJ19*0.9</f>
        <v>35730</v>
      </c>
      <c r="AK19" s="42">
        <f>'C завтраками| Bed and breakfast'!AK19*0.9</f>
        <v>34650</v>
      </c>
      <c r="AL19" s="42">
        <f>'C завтраками| Bed and breakfast'!AL19*0.9</f>
        <v>33570</v>
      </c>
      <c r="AM19" s="42">
        <f>'C завтраками| Bed and breakfast'!AM19*0.9</f>
        <v>34650</v>
      </c>
      <c r="AN19" s="42">
        <f>'C завтраками| Bed and breakfast'!AN19*0.9</f>
        <v>34650</v>
      </c>
      <c r="AO19" s="42">
        <f>'C завтраками| Bed and breakfast'!AO19*0.9</f>
        <v>33570</v>
      </c>
      <c r="AP19" s="42">
        <f>'C завтраками| Bed and breakfast'!AP19*0.9</f>
        <v>36810</v>
      </c>
      <c r="AQ19" s="42">
        <f>'C завтраками| Bed and breakfast'!AQ19*0.9</f>
        <v>36810</v>
      </c>
      <c r="AR19" s="42">
        <f>'C завтраками| Bed and breakfast'!AR19*0.9</f>
        <v>35730</v>
      </c>
      <c r="AS19" s="42">
        <f>'C завтраками| Bed and breakfast'!AS19*0.9</f>
        <v>33570</v>
      </c>
    </row>
    <row r="20" spans="1:45" s="53" customFormat="1" x14ac:dyDescent="0.2">
      <c r="A20" s="88">
        <f>A8</f>
        <v>2</v>
      </c>
      <c r="B20" s="42">
        <f>'C завтраками| Bed and breakfast'!B20*0.9</f>
        <v>42480</v>
      </c>
      <c r="C20" s="42">
        <f>'C завтраками| Bed and breakfast'!C20*0.9</f>
        <v>39240</v>
      </c>
      <c r="D20" s="42">
        <f>'C завтраками| Bed and breakfast'!D20*0.9</f>
        <v>38340</v>
      </c>
      <c r="E20" s="42">
        <f>'C завтраками| Bed and breakfast'!E20*0.9</f>
        <v>38340</v>
      </c>
      <c r="F20" s="42">
        <f>'C завтраками| Bed and breakfast'!F20*0.9</f>
        <v>42480</v>
      </c>
      <c r="G20" s="42">
        <f>'C завтраками| Bed and breakfast'!G20*0.9</f>
        <v>42480</v>
      </c>
      <c r="H20" s="42">
        <f>'C завтраками| Bed and breakfast'!H20*0.9</f>
        <v>40770</v>
      </c>
      <c r="I20" s="42">
        <f>'C завтраками| Bed and breakfast'!I20*0.9</f>
        <v>42480</v>
      </c>
      <c r="J20" s="42">
        <f>'C завтраками| Bed and breakfast'!J20*0.9</f>
        <v>40770</v>
      </c>
      <c r="K20" s="42">
        <f>'C завтраками| Bed and breakfast'!K20*0.9</f>
        <v>40770</v>
      </c>
      <c r="L20" s="42">
        <f>'C завтраками| Bed and breakfast'!L20*0.9</f>
        <v>39240</v>
      </c>
      <c r="M20" s="42">
        <f>'C завтраками| Bed and breakfast'!M20*0.9</f>
        <v>40770</v>
      </c>
      <c r="N20" s="42">
        <f>'C завтраками| Bed and breakfast'!N20*0.9</f>
        <v>40770</v>
      </c>
      <c r="O20" s="42">
        <f>'C завтраками| Bed and breakfast'!O20*0.9</f>
        <v>39240</v>
      </c>
      <c r="P20" s="42">
        <f>'C завтраками| Bed and breakfast'!P20*0.9</f>
        <v>39240</v>
      </c>
      <c r="Q20" s="42">
        <f>'C завтраками| Bed and breakfast'!Q20*0.9</f>
        <v>38340</v>
      </c>
      <c r="R20" s="42">
        <f>'C завтраками| Bed and breakfast'!R20*0.9</f>
        <v>39240</v>
      </c>
      <c r="S20" s="42">
        <f>'C завтраками| Bed and breakfast'!S20*0.9</f>
        <v>44010</v>
      </c>
      <c r="T20" s="42">
        <f>'C завтраками| Bed and breakfast'!T20*0.9</f>
        <v>44010</v>
      </c>
      <c r="U20" s="42">
        <f>'C завтраками| Bed and breakfast'!U20*0.9</f>
        <v>39240</v>
      </c>
      <c r="V20" s="42">
        <f>'C завтраками| Bed and breakfast'!V20*0.9</f>
        <v>38340</v>
      </c>
      <c r="W20" s="42">
        <f>'C завтраками| Bed and breakfast'!W20*0.9</f>
        <v>40770</v>
      </c>
      <c r="X20" s="42">
        <f>'C завтраками| Bed and breakfast'!X20*0.9</f>
        <v>39240</v>
      </c>
      <c r="Y20" s="42">
        <f>'C завтраками| Bed and breakfast'!Y20*0.9</f>
        <v>40770</v>
      </c>
      <c r="Z20" s="42">
        <f>'C завтраками| Bed and breakfast'!Z20*0.9</f>
        <v>39240</v>
      </c>
      <c r="AA20" s="42">
        <f>'C завтраками| Bed and breakfast'!AA20*0.9</f>
        <v>42480</v>
      </c>
      <c r="AB20" s="42">
        <f>'C завтраками| Bed and breakfast'!AB20*0.9</f>
        <v>42480</v>
      </c>
      <c r="AC20" s="42">
        <f>'C завтраками| Bed and breakfast'!AC20*0.9</f>
        <v>44010</v>
      </c>
      <c r="AD20" s="42">
        <f>'C завтраками| Bed and breakfast'!AD20*0.9</f>
        <v>40770</v>
      </c>
      <c r="AE20" s="42">
        <f>'C завтраками| Bed and breakfast'!AE20*0.9</f>
        <v>40770</v>
      </c>
      <c r="AF20" s="42">
        <f>'C завтраками| Bed and breakfast'!AF20*0.9</f>
        <v>40770</v>
      </c>
      <c r="AG20" s="42">
        <f>'C завтраками| Bed and breakfast'!AG20*0.9</f>
        <v>39240</v>
      </c>
      <c r="AH20" s="42">
        <f>'C завтраками| Bed and breakfast'!AH20*0.9</f>
        <v>38340</v>
      </c>
      <c r="AI20" s="42">
        <f>'C завтраками| Bed and breakfast'!AI20*0.9</f>
        <v>37260</v>
      </c>
      <c r="AJ20" s="42">
        <f>'C завтраками| Bed and breakfast'!AJ20*0.9</f>
        <v>37260</v>
      </c>
      <c r="AK20" s="42">
        <f>'C завтраками| Bed and breakfast'!AK20*0.9</f>
        <v>36180</v>
      </c>
      <c r="AL20" s="42">
        <f>'C завтраками| Bed and breakfast'!AL20*0.9</f>
        <v>35100</v>
      </c>
      <c r="AM20" s="42">
        <f>'C завтраками| Bed and breakfast'!AM20*0.9</f>
        <v>36180</v>
      </c>
      <c r="AN20" s="42">
        <f>'C завтраками| Bed and breakfast'!AN20*0.9</f>
        <v>36180</v>
      </c>
      <c r="AO20" s="42">
        <f>'C завтраками| Bed and breakfast'!AO20*0.9</f>
        <v>35100</v>
      </c>
      <c r="AP20" s="42">
        <f>'C завтраками| Bed and breakfast'!AP20*0.9</f>
        <v>38340</v>
      </c>
      <c r="AQ20" s="42">
        <f>'C завтраками| Bed and breakfast'!AQ20*0.9</f>
        <v>38340</v>
      </c>
      <c r="AR20" s="42">
        <f>'C завтраками| Bed and breakfast'!AR20*0.9</f>
        <v>37260</v>
      </c>
      <c r="AS20" s="42">
        <f>'C завтраками| Bed and breakfast'!AS20*0.9</f>
        <v>35100</v>
      </c>
    </row>
    <row r="21" spans="1:45"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45" s="53" customFormat="1" x14ac:dyDescent="0.2">
      <c r="A22" s="88" t="s">
        <v>88</v>
      </c>
      <c r="B22" s="42">
        <f>'C завтраками| Bed and breakfast'!B22*0.9</f>
        <v>60480</v>
      </c>
      <c r="C22" s="42">
        <f>'C завтраками| Bed and breakfast'!C22*0.9</f>
        <v>57240</v>
      </c>
      <c r="D22" s="42">
        <f>'C завтраками| Bed and breakfast'!D22*0.9</f>
        <v>56340</v>
      </c>
      <c r="E22" s="42">
        <f>'C завтраками| Bed and breakfast'!E22*0.9</f>
        <v>56340</v>
      </c>
      <c r="F22" s="42">
        <f>'C завтраками| Bed and breakfast'!F22*0.9</f>
        <v>60480</v>
      </c>
      <c r="G22" s="42">
        <f>'C завтраками| Bed and breakfast'!G22*0.9</f>
        <v>60480</v>
      </c>
      <c r="H22" s="42">
        <f>'C завтраками| Bed and breakfast'!H22*0.9</f>
        <v>58770</v>
      </c>
      <c r="I22" s="42">
        <f>'C завтраками| Bed and breakfast'!I22*0.9</f>
        <v>60480</v>
      </c>
      <c r="J22" s="42">
        <f>'C завтраками| Bed and breakfast'!J22*0.9</f>
        <v>58770</v>
      </c>
      <c r="K22" s="42">
        <f>'C завтраками| Bed and breakfast'!K22*0.9</f>
        <v>58770</v>
      </c>
      <c r="L22" s="42">
        <f>'C завтраками| Bed and breakfast'!L22*0.9</f>
        <v>57240</v>
      </c>
      <c r="M22" s="42">
        <f>'C завтраками| Bed and breakfast'!M22*0.9</f>
        <v>58770</v>
      </c>
      <c r="N22" s="42">
        <f>'C завтраками| Bed and breakfast'!N22*0.9</f>
        <v>58770</v>
      </c>
      <c r="O22" s="42">
        <f>'C завтраками| Bed and breakfast'!O22*0.9</f>
        <v>57240</v>
      </c>
      <c r="P22" s="42">
        <f>'C завтраками| Bed and breakfast'!P22*0.9</f>
        <v>57240</v>
      </c>
      <c r="Q22" s="42">
        <f>'C завтраками| Bed and breakfast'!Q22*0.9</f>
        <v>56340</v>
      </c>
      <c r="R22" s="42">
        <f>'C завтраками| Bed and breakfast'!R22*0.9</f>
        <v>57240</v>
      </c>
      <c r="S22" s="42">
        <f>'C завтраками| Bed and breakfast'!S22*0.9</f>
        <v>62010</v>
      </c>
      <c r="T22" s="42">
        <f>'C завтраками| Bed and breakfast'!T22*0.9</f>
        <v>62010</v>
      </c>
      <c r="U22" s="42">
        <f>'C завтраками| Bed and breakfast'!U22*0.9</f>
        <v>57240</v>
      </c>
      <c r="V22" s="42">
        <f>'C завтраками| Bed and breakfast'!V22*0.9</f>
        <v>56340</v>
      </c>
      <c r="W22" s="42">
        <f>'C завтраками| Bed and breakfast'!W22*0.9</f>
        <v>58770</v>
      </c>
      <c r="X22" s="42">
        <f>'C завтраками| Bed and breakfast'!X22*0.9</f>
        <v>57240</v>
      </c>
      <c r="Y22" s="42">
        <f>'C завтраками| Bed and breakfast'!Y22*0.9</f>
        <v>58770</v>
      </c>
      <c r="Z22" s="42">
        <f>'C завтраками| Bed and breakfast'!Z22*0.9</f>
        <v>57240</v>
      </c>
      <c r="AA22" s="42">
        <f>'C завтраками| Bed and breakfast'!AA22*0.9</f>
        <v>60480</v>
      </c>
      <c r="AB22" s="42">
        <f>'C завтраками| Bed and breakfast'!AB22*0.9</f>
        <v>60480</v>
      </c>
      <c r="AC22" s="42">
        <f>'C завтраками| Bed and breakfast'!AC22*0.9</f>
        <v>62010</v>
      </c>
      <c r="AD22" s="42">
        <f>'C завтраками| Bed and breakfast'!AD22*0.9</f>
        <v>58770</v>
      </c>
      <c r="AE22" s="42">
        <f>'C завтраками| Bed and breakfast'!AE22*0.9</f>
        <v>58770</v>
      </c>
      <c r="AF22" s="42">
        <f>'C завтраками| Bed and breakfast'!AF22*0.9</f>
        <v>58770</v>
      </c>
      <c r="AG22" s="42">
        <f>'C завтраками| Bed and breakfast'!AG22*0.9</f>
        <v>57240</v>
      </c>
      <c r="AH22" s="42">
        <f>'C завтраками| Bed and breakfast'!AH22*0.9</f>
        <v>56340</v>
      </c>
      <c r="AI22" s="42">
        <f>'C завтраками| Bed and breakfast'!AI22*0.9</f>
        <v>55260</v>
      </c>
      <c r="AJ22" s="42">
        <f>'C завтраками| Bed and breakfast'!AJ22*0.9</f>
        <v>55260</v>
      </c>
      <c r="AK22" s="42">
        <f>'C завтраками| Bed and breakfast'!AK22*0.9</f>
        <v>54180</v>
      </c>
      <c r="AL22" s="42">
        <f>'C завтраками| Bed and breakfast'!AL22*0.9</f>
        <v>53100</v>
      </c>
      <c r="AM22" s="42">
        <f>'C завтраками| Bed and breakfast'!AM22*0.9</f>
        <v>54180</v>
      </c>
      <c r="AN22" s="42">
        <f>'C завтраками| Bed and breakfast'!AN22*0.9</f>
        <v>54180</v>
      </c>
      <c r="AO22" s="42">
        <f>'C завтраками| Bed and breakfast'!AO22*0.9</f>
        <v>53100</v>
      </c>
      <c r="AP22" s="42">
        <f>'C завтраками| Bed and breakfast'!AP22*0.9</f>
        <v>56340</v>
      </c>
      <c r="AQ22" s="42">
        <f>'C завтраками| Bed and breakfast'!AQ22*0.9</f>
        <v>56340</v>
      </c>
      <c r="AR22" s="42">
        <f>'C завтраками| Bed and breakfast'!AR22*0.9</f>
        <v>55260</v>
      </c>
      <c r="AS22" s="42">
        <f>'C завтраками| Bed and breakfast'!AS22*0.9</f>
        <v>53100</v>
      </c>
    </row>
    <row r="23" spans="1:45"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row>
    <row r="24" spans="1:45" ht="18" customHeight="1" x14ac:dyDescent="0.2">
      <c r="A24" s="111" t="s">
        <v>100</v>
      </c>
      <c r="B24" s="136">
        <f t="shared" ref="B24" si="0">B4</f>
        <v>45834</v>
      </c>
      <c r="C24" s="136">
        <f t="shared" ref="C24:AS24" si="1">C4</f>
        <v>45836</v>
      </c>
      <c r="D24" s="136">
        <f t="shared" si="1"/>
        <v>45837</v>
      </c>
      <c r="E24" s="136">
        <f t="shared" si="1"/>
        <v>45838</v>
      </c>
      <c r="F24" s="136">
        <f t="shared" si="1"/>
        <v>45839</v>
      </c>
      <c r="G24" s="136">
        <f t="shared" si="1"/>
        <v>45842</v>
      </c>
      <c r="H24" s="136">
        <f t="shared" si="1"/>
        <v>45843</v>
      </c>
      <c r="I24" s="136">
        <f t="shared" si="1"/>
        <v>45845</v>
      </c>
      <c r="J24" s="136">
        <f t="shared" si="1"/>
        <v>45847</v>
      </c>
      <c r="K24" s="136">
        <f t="shared" si="1"/>
        <v>45849</v>
      </c>
      <c r="L24" s="136">
        <f t="shared" si="1"/>
        <v>45851</v>
      </c>
      <c r="M24" s="136">
        <f t="shared" si="1"/>
        <v>45852</v>
      </c>
      <c r="N24" s="136">
        <f t="shared" si="1"/>
        <v>45853</v>
      </c>
      <c r="O24" s="136">
        <f t="shared" si="1"/>
        <v>45856</v>
      </c>
      <c r="P24" s="136">
        <f t="shared" si="1"/>
        <v>45858</v>
      </c>
      <c r="Q24" s="136">
        <f t="shared" si="1"/>
        <v>45859</v>
      </c>
      <c r="R24" s="136">
        <f t="shared" si="1"/>
        <v>45862</v>
      </c>
      <c r="S24" s="136">
        <f t="shared" si="1"/>
        <v>45863</v>
      </c>
      <c r="T24" s="136">
        <f t="shared" si="1"/>
        <v>45865</v>
      </c>
      <c r="U24" s="136">
        <f t="shared" si="1"/>
        <v>45867</v>
      </c>
      <c r="V24" s="136">
        <f t="shared" si="1"/>
        <v>45868</v>
      </c>
      <c r="W24" s="136">
        <f t="shared" si="1"/>
        <v>45870</v>
      </c>
      <c r="X24" s="136">
        <f t="shared" si="1"/>
        <v>45872</v>
      </c>
      <c r="Y24" s="136">
        <f t="shared" si="1"/>
        <v>45874</v>
      </c>
      <c r="Z24" s="136">
        <f t="shared" si="1"/>
        <v>45875</v>
      </c>
      <c r="AA24" s="136">
        <f t="shared" si="1"/>
        <v>45878</v>
      </c>
      <c r="AB24" s="136">
        <f t="shared" si="1"/>
        <v>45880</v>
      </c>
      <c r="AC24" s="136">
        <f t="shared" si="1"/>
        <v>45885</v>
      </c>
      <c r="AD24" s="136">
        <f t="shared" si="1"/>
        <v>45886</v>
      </c>
      <c r="AE24" s="136">
        <f t="shared" si="1"/>
        <v>45887</v>
      </c>
      <c r="AF24" s="136">
        <f t="shared" si="1"/>
        <v>45888</v>
      </c>
      <c r="AG24" s="136">
        <f t="shared" si="1"/>
        <v>45890</v>
      </c>
      <c r="AH24" s="136">
        <f t="shared" si="1"/>
        <v>45891</v>
      </c>
      <c r="AI24" s="136">
        <f t="shared" si="1"/>
        <v>45892</v>
      </c>
      <c r="AJ24" s="136">
        <f t="shared" si="1"/>
        <v>45894</v>
      </c>
      <c r="AK24" s="136">
        <f t="shared" si="1"/>
        <v>45895</v>
      </c>
      <c r="AL24" s="136">
        <f t="shared" si="1"/>
        <v>45897</v>
      </c>
      <c r="AM24" s="136">
        <f t="shared" si="1"/>
        <v>45901</v>
      </c>
      <c r="AN24" s="136">
        <f t="shared" si="1"/>
        <v>45905</v>
      </c>
      <c r="AO24" s="136">
        <f t="shared" si="1"/>
        <v>45907</v>
      </c>
      <c r="AP24" s="136">
        <f t="shared" si="1"/>
        <v>45908</v>
      </c>
      <c r="AQ24" s="136">
        <f t="shared" si="1"/>
        <v>45911</v>
      </c>
      <c r="AR24" s="136">
        <f t="shared" si="1"/>
        <v>45912</v>
      </c>
      <c r="AS24" s="136">
        <f t="shared" si="1"/>
        <v>45921</v>
      </c>
    </row>
    <row r="25" spans="1:45" ht="20.25" customHeight="1" x14ac:dyDescent="0.2">
      <c r="A25" s="90" t="s">
        <v>64</v>
      </c>
      <c r="B25" s="136">
        <f t="shared" ref="B25" si="2">B5</f>
        <v>45835</v>
      </c>
      <c r="C25" s="136">
        <f t="shared" ref="C25:AS25" si="3">C5</f>
        <v>45836</v>
      </c>
      <c r="D25" s="136">
        <f t="shared" si="3"/>
        <v>45837</v>
      </c>
      <c r="E25" s="136">
        <f t="shared" si="3"/>
        <v>45838</v>
      </c>
      <c r="F25" s="136">
        <f t="shared" si="3"/>
        <v>45841</v>
      </c>
      <c r="G25" s="136">
        <f t="shared" si="3"/>
        <v>45842</v>
      </c>
      <c r="H25" s="136">
        <f t="shared" si="3"/>
        <v>45844</v>
      </c>
      <c r="I25" s="136">
        <f t="shared" si="3"/>
        <v>45846</v>
      </c>
      <c r="J25" s="136">
        <f t="shared" si="3"/>
        <v>45848</v>
      </c>
      <c r="K25" s="136">
        <f t="shared" si="3"/>
        <v>45850</v>
      </c>
      <c r="L25" s="136">
        <f t="shared" si="3"/>
        <v>45851</v>
      </c>
      <c r="M25" s="136">
        <f t="shared" si="3"/>
        <v>45852</v>
      </c>
      <c r="N25" s="136">
        <f t="shared" si="3"/>
        <v>45855</v>
      </c>
      <c r="O25" s="136">
        <f t="shared" si="3"/>
        <v>45857</v>
      </c>
      <c r="P25" s="136">
        <f t="shared" si="3"/>
        <v>45858</v>
      </c>
      <c r="Q25" s="136">
        <f t="shared" si="3"/>
        <v>45861</v>
      </c>
      <c r="R25" s="136">
        <f t="shared" si="3"/>
        <v>45862</v>
      </c>
      <c r="S25" s="136">
        <f t="shared" si="3"/>
        <v>45864</v>
      </c>
      <c r="T25" s="136">
        <f t="shared" si="3"/>
        <v>45866</v>
      </c>
      <c r="U25" s="136">
        <f t="shared" si="3"/>
        <v>45867</v>
      </c>
      <c r="V25" s="136">
        <f t="shared" si="3"/>
        <v>45869</v>
      </c>
      <c r="W25" s="136">
        <f t="shared" si="3"/>
        <v>45871</v>
      </c>
      <c r="X25" s="136">
        <f t="shared" si="3"/>
        <v>45873</v>
      </c>
      <c r="Y25" s="136">
        <f t="shared" si="3"/>
        <v>45874</v>
      </c>
      <c r="Z25" s="136">
        <f t="shared" si="3"/>
        <v>45877</v>
      </c>
      <c r="AA25" s="136">
        <f t="shared" si="3"/>
        <v>45879</v>
      </c>
      <c r="AB25" s="136">
        <f t="shared" si="3"/>
        <v>45884</v>
      </c>
      <c r="AC25" s="136">
        <f t="shared" si="3"/>
        <v>45885</v>
      </c>
      <c r="AD25" s="136">
        <f t="shared" si="3"/>
        <v>45886</v>
      </c>
      <c r="AE25" s="136">
        <f t="shared" si="3"/>
        <v>45887</v>
      </c>
      <c r="AF25" s="136">
        <f t="shared" si="3"/>
        <v>45889</v>
      </c>
      <c r="AG25" s="136">
        <f t="shared" si="3"/>
        <v>45890</v>
      </c>
      <c r="AH25" s="136">
        <f t="shared" si="3"/>
        <v>45891</v>
      </c>
      <c r="AI25" s="136">
        <f t="shared" si="3"/>
        <v>45893</v>
      </c>
      <c r="AJ25" s="136">
        <f t="shared" si="3"/>
        <v>45894</v>
      </c>
      <c r="AK25" s="136">
        <f t="shared" si="3"/>
        <v>45896</v>
      </c>
      <c r="AL25" s="136">
        <f t="shared" si="3"/>
        <v>45900</v>
      </c>
      <c r="AM25" s="136">
        <f t="shared" si="3"/>
        <v>45904</v>
      </c>
      <c r="AN25" s="136">
        <f t="shared" si="3"/>
        <v>45906</v>
      </c>
      <c r="AO25" s="136">
        <f t="shared" si="3"/>
        <v>45907</v>
      </c>
      <c r="AP25" s="136">
        <f t="shared" si="3"/>
        <v>45910</v>
      </c>
      <c r="AQ25" s="136">
        <f t="shared" si="3"/>
        <v>45911</v>
      </c>
      <c r="AR25" s="136">
        <f t="shared" si="3"/>
        <v>45920</v>
      </c>
      <c r="AS25" s="136">
        <f t="shared" si="3"/>
        <v>45930</v>
      </c>
    </row>
    <row r="26" spans="1:45"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45" s="50" customFormat="1" x14ac:dyDescent="0.2">
      <c r="A27" s="88">
        <v>1</v>
      </c>
      <c r="B27" s="94">
        <f t="shared" ref="B27" si="4">ROUNDUP(B7*0.87,)</f>
        <v>16052</v>
      </c>
      <c r="C27" s="94">
        <f t="shared" ref="C27:AS27" si="5">ROUNDUP(C7*0.87,)</f>
        <v>13233</v>
      </c>
      <c r="D27" s="94">
        <f t="shared" si="5"/>
        <v>12450</v>
      </c>
      <c r="E27" s="94">
        <f t="shared" si="5"/>
        <v>12450</v>
      </c>
      <c r="F27" s="94">
        <f t="shared" si="5"/>
        <v>16052</v>
      </c>
      <c r="G27" s="94">
        <f t="shared" si="5"/>
        <v>16052</v>
      </c>
      <c r="H27" s="94">
        <f t="shared" si="5"/>
        <v>14564</v>
      </c>
      <c r="I27" s="94">
        <f t="shared" si="5"/>
        <v>16052</v>
      </c>
      <c r="J27" s="94">
        <f t="shared" si="5"/>
        <v>14564</v>
      </c>
      <c r="K27" s="94">
        <f t="shared" si="5"/>
        <v>14564</v>
      </c>
      <c r="L27" s="94">
        <f t="shared" si="5"/>
        <v>13233</v>
      </c>
      <c r="M27" s="94">
        <f t="shared" si="5"/>
        <v>14564</v>
      </c>
      <c r="N27" s="94">
        <f t="shared" si="5"/>
        <v>14564</v>
      </c>
      <c r="O27" s="94">
        <f t="shared" si="5"/>
        <v>13233</v>
      </c>
      <c r="P27" s="94">
        <f t="shared" si="5"/>
        <v>13233</v>
      </c>
      <c r="Q27" s="94">
        <f t="shared" si="5"/>
        <v>12450</v>
      </c>
      <c r="R27" s="94">
        <f t="shared" si="5"/>
        <v>13233</v>
      </c>
      <c r="S27" s="94">
        <f t="shared" si="5"/>
        <v>17383</v>
      </c>
      <c r="T27" s="94">
        <f t="shared" si="5"/>
        <v>17383</v>
      </c>
      <c r="U27" s="94">
        <f t="shared" si="5"/>
        <v>13233</v>
      </c>
      <c r="V27" s="94">
        <f t="shared" si="5"/>
        <v>12450</v>
      </c>
      <c r="W27" s="94">
        <f t="shared" si="5"/>
        <v>14564</v>
      </c>
      <c r="X27" s="94">
        <f t="shared" si="5"/>
        <v>13233</v>
      </c>
      <c r="Y27" s="94">
        <f t="shared" si="5"/>
        <v>14564</v>
      </c>
      <c r="Z27" s="94">
        <f t="shared" si="5"/>
        <v>13233</v>
      </c>
      <c r="AA27" s="94">
        <f t="shared" si="5"/>
        <v>16052</v>
      </c>
      <c r="AB27" s="94">
        <f t="shared" si="5"/>
        <v>16052</v>
      </c>
      <c r="AC27" s="94">
        <f t="shared" si="5"/>
        <v>17383</v>
      </c>
      <c r="AD27" s="94">
        <f t="shared" si="5"/>
        <v>14564</v>
      </c>
      <c r="AE27" s="94">
        <f t="shared" si="5"/>
        <v>14564</v>
      </c>
      <c r="AF27" s="94">
        <f t="shared" si="5"/>
        <v>14564</v>
      </c>
      <c r="AG27" s="94">
        <f t="shared" si="5"/>
        <v>13233</v>
      </c>
      <c r="AH27" s="94">
        <f t="shared" si="5"/>
        <v>12450</v>
      </c>
      <c r="AI27" s="94">
        <f t="shared" si="5"/>
        <v>11511</v>
      </c>
      <c r="AJ27" s="94">
        <f t="shared" si="5"/>
        <v>11511</v>
      </c>
      <c r="AK27" s="94">
        <f t="shared" si="5"/>
        <v>10571</v>
      </c>
      <c r="AL27" s="94">
        <f t="shared" si="5"/>
        <v>9631</v>
      </c>
      <c r="AM27" s="94">
        <f t="shared" si="5"/>
        <v>10571</v>
      </c>
      <c r="AN27" s="94">
        <f t="shared" si="5"/>
        <v>10571</v>
      </c>
      <c r="AO27" s="94">
        <f t="shared" si="5"/>
        <v>9631</v>
      </c>
      <c r="AP27" s="94">
        <f t="shared" si="5"/>
        <v>12450</v>
      </c>
      <c r="AQ27" s="94">
        <f t="shared" si="5"/>
        <v>12450</v>
      </c>
      <c r="AR27" s="94">
        <f t="shared" si="5"/>
        <v>11511</v>
      </c>
      <c r="AS27" s="94">
        <f t="shared" si="5"/>
        <v>9631</v>
      </c>
    </row>
    <row r="28" spans="1:45" s="50" customFormat="1" x14ac:dyDescent="0.2">
      <c r="A28" s="88">
        <v>2</v>
      </c>
      <c r="B28" s="94">
        <f t="shared" ref="B28" si="6">ROUNDUP(B8*0.87,)</f>
        <v>17383</v>
      </c>
      <c r="C28" s="94">
        <f t="shared" ref="C28:AS28" si="7">ROUNDUP(C8*0.87,)</f>
        <v>14564</v>
      </c>
      <c r="D28" s="94">
        <f t="shared" si="7"/>
        <v>13781</v>
      </c>
      <c r="E28" s="94">
        <f t="shared" si="7"/>
        <v>13781</v>
      </c>
      <c r="F28" s="94">
        <f t="shared" si="7"/>
        <v>17383</v>
      </c>
      <c r="G28" s="94">
        <f t="shared" si="7"/>
        <v>17383</v>
      </c>
      <c r="H28" s="94">
        <f t="shared" si="7"/>
        <v>15895</v>
      </c>
      <c r="I28" s="94">
        <f t="shared" si="7"/>
        <v>17383</v>
      </c>
      <c r="J28" s="94">
        <f t="shared" si="7"/>
        <v>15895</v>
      </c>
      <c r="K28" s="94">
        <f t="shared" si="7"/>
        <v>15895</v>
      </c>
      <c r="L28" s="94">
        <f t="shared" si="7"/>
        <v>14564</v>
      </c>
      <c r="M28" s="94">
        <f t="shared" si="7"/>
        <v>15895</v>
      </c>
      <c r="N28" s="94">
        <f t="shared" si="7"/>
        <v>15895</v>
      </c>
      <c r="O28" s="94">
        <f t="shared" si="7"/>
        <v>14564</v>
      </c>
      <c r="P28" s="94">
        <f t="shared" si="7"/>
        <v>14564</v>
      </c>
      <c r="Q28" s="94">
        <f t="shared" si="7"/>
        <v>13781</v>
      </c>
      <c r="R28" s="94">
        <f t="shared" si="7"/>
        <v>14564</v>
      </c>
      <c r="S28" s="94">
        <f t="shared" si="7"/>
        <v>18714</v>
      </c>
      <c r="T28" s="94">
        <f t="shared" si="7"/>
        <v>18714</v>
      </c>
      <c r="U28" s="94">
        <f t="shared" si="7"/>
        <v>14564</v>
      </c>
      <c r="V28" s="94">
        <f t="shared" si="7"/>
        <v>13781</v>
      </c>
      <c r="W28" s="94">
        <f t="shared" si="7"/>
        <v>15895</v>
      </c>
      <c r="X28" s="94">
        <f t="shared" si="7"/>
        <v>14564</v>
      </c>
      <c r="Y28" s="94">
        <f t="shared" si="7"/>
        <v>15895</v>
      </c>
      <c r="Z28" s="94">
        <f t="shared" si="7"/>
        <v>14564</v>
      </c>
      <c r="AA28" s="94">
        <f t="shared" si="7"/>
        <v>17383</v>
      </c>
      <c r="AB28" s="94">
        <f t="shared" si="7"/>
        <v>17383</v>
      </c>
      <c r="AC28" s="94">
        <f t="shared" si="7"/>
        <v>18714</v>
      </c>
      <c r="AD28" s="94">
        <f t="shared" si="7"/>
        <v>15895</v>
      </c>
      <c r="AE28" s="94">
        <f t="shared" si="7"/>
        <v>15895</v>
      </c>
      <c r="AF28" s="94">
        <f t="shared" si="7"/>
        <v>15895</v>
      </c>
      <c r="AG28" s="94">
        <f t="shared" si="7"/>
        <v>14564</v>
      </c>
      <c r="AH28" s="94">
        <f t="shared" si="7"/>
        <v>13781</v>
      </c>
      <c r="AI28" s="94">
        <f t="shared" si="7"/>
        <v>12842</v>
      </c>
      <c r="AJ28" s="94">
        <f t="shared" si="7"/>
        <v>12842</v>
      </c>
      <c r="AK28" s="94">
        <f t="shared" si="7"/>
        <v>11902</v>
      </c>
      <c r="AL28" s="94">
        <f t="shared" si="7"/>
        <v>10962</v>
      </c>
      <c r="AM28" s="94">
        <f t="shared" si="7"/>
        <v>11902</v>
      </c>
      <c r="AN28" s="94">
        <f t="shared" si="7"/>
        <v>11902</v>
      </c>
      <c r="AO28" s="94">
        <f t="shared" si="7"/>
        <v>10962</v>
      </c>
      <c r="AP28" s="94">
        <f t="shared" si="7"/>
        <v>13781</v>
      </c>
      <c r="AQ28" s="94">
        <f t="shared" si="7"/>
        <v>13781</v>
      </c>
      <c r="AR28" s="94">
        <f t="shared" si="7"/>
        <v>12842</v>
      </c>
      <c r="AS28" s="94">
        <f t="shared" si="7"/>
        <v>10962</v>
      </c>
    </row>
    <row r="29" spans="1:45"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50" customFormat="1" x14ac:dyDescent="0.2">
      <c r="A30" s="180">
        <v>1</v>
      </c>
      <c r="B30" s="94">
        <f t="shared" ref="B30" si="8">ROUNDUP(B10*0.87,)</f>
        <v>17618</v>
      </c>
      <c r="C30" s="94">
        <f t="shared" ref="C30:AS30" si="9">ROUNDUP(C10*0.87,)</f>
        <v>14799</v>
      </c>
      <c r="D30" s="94">
        <f t="shared" si="9"/>
        <v>14016</v>
      </c>
      <c r="E30" s="94">
        <f t="shared" si="9"/>
        <v>14016</v>
      </c>
      <c r="F30" s="94">
        <f t="shared" si="9"/>
        <v>17618</v>
      </c>
      <c r="G30" s="94">
        <f t="shared" si="9"/>
        <v>17618</v>
      </c>
      <c r="H30" s="94">
        <f t="shared" si="9"/>
        <v>16130</v>
      </c>
      <c r="I30" s="94">
        <f t="shared" si="9"/>
        <v>17618</v>
      </c>
      <c r="J30" s="94">
        <f t="shared" si="9"/>
        <v>16130</v>
      </c>
      <c r="K30" s="94">
        <f t="shared" si="9"/>
        <v>16130</v>
      </c>
      <c r="L30" s="94">
        <f t="shared" si="9"/>
        <v>14799</v>
      </c>
      <c r="M30" s="94">
        <f t="shared" si="9"/>
        <v>16130</v>
      </c>
      <c r="N30" s="94">
        <f t="shared" si="9"/>
        <v>16130</v>
      </c>
      <c r="O30" s="94">
        <f t="shared" si="9"/>
        <v>14799</v>
      </c>
      <c r="P30" s="94">
        <f t="shared" si="9"/>
        <v>14799</v>
      </c>
      <c r="Q30" s="94">
        <f t="shared" si="9"/>
        <v>14016</v>
      </c>
      <c r="R30" s="94">
        <f t="shared" si="9"/>
        <v>14799</v>
      </c>
      <c r="S30" s="94">
        <f t="shared" si="9"/>
        <v>18949</v>
      </c>
      <c r="T30" s="94">
        <f t="shared" si="9"/>
        <v>18949</v>
      </c>
      <c r="U30" s="94">
        <f t="shared" si="9"/>
        <v>14799</v>
      </c>
      <c r="V30" s="94">
        <f t="shared" si="9"/>
        <v>14016</v>
      </c>
      <c r="W30" s="94">
        <f t="shared" si="9"/>
        <v>16130</v>
      </c>
      <c r="X30" s="94">
        <f t="shared" si="9"/>
        <v>14799</v>
      </c>
      <c r="Y30" s="94">
        <f t="shared" si="9"/>
        <v>16130</v>
      </c>
      <c r="Z30" s="94">
        <f t="shared" si="9"/>
        <v>14799</v>
      </c>
      <c r="AA30" s="94">
        <f t="shared" si="9"/>
        <v>17618</v>
      </c>
      <c r="AB30" s="94">
        <f t="shared" si="9"/>
        <v>17618</v>
      </c>
      <c r="AC30" s="94">
        <f t="shared" si="9"/>
        <v>18949</v>
      </c>
      <c r="AD30" s="94">
        <f t="shared" si="9"/>
        <v>16130</v>
      </c>
      <c r="AE30" s="94">
        <f t="shared" si="9"/>
        <v>16130</v>
      </c>
      <c r="AF30" s="94">
        <f t="shared" si="9"/>
        <v>16130</v>
      </c>
      <c r="AG30" s="94">
        <f t="shared" si="9"/>
        <v>14799</v>
      </c>
      <c r="AH30" s="94">
        <f t="shared" si="9"/>
        <v>14016</v>
      </c>
      <c r="AI30" s="94">
        <f t="shared" si="9"/>
        <v>13077</v>
      </c>
      <c r="AJ30" s="94">
        <f t="shared" si="9"/>
        <v>13077</v>
      </c>
      <c r="AK30" s="94">
        <f t="shared" si="9"/>
        <v>12137</v>
      </c>
      <c r="AL30" s="94">
        <f t="shared" si="9"/>
        <v>11197</v>
      </c>
      <c r="AM30" s="94">
        <f t="shared" si="9"/>
        <v>12137</v>
      </c>
      <c r="AN30" s="94">
        <f t="shared" si="9"/>
        <v>12137</v>
      </c>
      <c r="AO30" s="94">
        <f t="shared" si="9"/>
        <v>11197</v>
      </c>
      <c r="AP30" s="94">
        <f t="shared" si="9"/>
        <v>14016</v>
      </c>
      <c r="AQ30" s="94">
        <f t="shared" si="9"/>
        <v>14016</v>
      </c>
      <c r="AR30" s="94">
        <f t="shared" si="9"/>
        <v>13077</v>
      </c>
      <c r="AS30" s="94">
        <f t="shared" si="9"/>
        <v>11197</v>
      </c>
    </row>
    <row r="31" spans="1:45" s="50" customFormat="1" x14ac:dyDescent="0.2">
      <c r="A31" s="180">
        <v>2</v>
      </c>
      <c r="B31" s="94">
        <f t="shared" ref="B31" si="10">ROUNDUP(B11*0.87,)</f>
        <v>18949</v>
      </c>
      <c r="C31" s="94">
        <f t="shared" ref="C31:AS31" si="11">ROUNDUP(C11*0.87,)</f>
        <v>16130</v>
      </c>
      <c r="D31" s="94">
        <f t="shared" si="11"/>
        <v>15347</v>
      </c>
      <c r="E31" s="94">
        <f t="shared" si="11"/>
        <v>15347</v>
      </c>
      <c r="F31" s="94">
        <f t="shared" si="11"/>
        <v>18949</v>
      </c>
      <c r="G31" s="94">
        <f t="shared" si="11"/>
        <v>18949</v>
      </c>
      <c r="H31" s="94">
        <f t="shared" si="11"/>
        <v>17461</v>
      </c>
      <c r="I31" s="94">
        <f t="shared" si="11"/>
        <v>18949</v>
      </c>
      <c r="J31" s="94">
        <f t="shared" si="11"/>
        <v>17461</v>
      </c>
      <c r="K31" s="94">
        <f t="shared" si="11"/>
        <v>17461</v>
      </c>
      <c r="L31" s="94">
        <f t="shared" si="11"/>
        <v>16130</v>
      </c>
      <c r="M31" s="94">
        <f t="shared" si="11"/>
        <v>17461</v>
      </c>
      <c r="N31" s="94">
        <f t="shared" si="11"/>
        <v>17461</v>
      </c>
      <c r="O31" s="94">
        <f t="shared" si="11"/>
        <v>16130</v>
      </c>
      <c r="P31" s="94">
        <f t="shared" si="11"/>
        <v>16130</v>
      </c>
      <c r="Q31" s="94">
        <f t="shared" si="11"/>
        <v>15347</v>
      </c>
      <c r="R31" s="94">
        <f t="shared" si="11"/>
        <v>16130</v>
      </c>
      <c r="S31" s="94">
        <f t="shared" si="11"/>
        <v>20280</v>
      </c>
      <c r="T31" s="94">
        <f t="shared" si="11"/>
        <v>20280</v>
      </c>
      <c r="U31" s="94">
        <f t="shared" si="11"/>
        <v>16130</v>
      </c>
      <c r="V31" s="94">
        <f t="shared" si="11"/>
        <v>15347</v>
      </c>
      <c r="W31" s="94">
        <f t="shared" si="11"/>
        <v>17461</v>
      </c>
      <c r="X31" s="94">
        <f t="shared" si="11"/>
        <v>16130</v>
      </c>
      <c r="Y31" s="94">
        <f t="shared" si="11"/>
        <v>17461</v>
      </c>
      <c r="Z31" s="94">
        <f t="shared" si="11"/>
        <v>16130</v>
      </c>
      <c r="AA31" s="94">
        <f t="shared" si="11"/>
        <v>18949</v>
      </c>
      <c r="AB31" s="94">
        <f t="shared" si="11"/>
        <v>18949</v>
      </c>
      <c r="AC31" s="94">
        <f t="shared" si="11"/>
        <v>20280</v>
      </c>
      <c r="AD31" s="94">
        <f t="shared" si="11"/>
        <v>17461</v>
      </c>
      <c r="AE31" s="94">
        <f t="shared" si="11"/>
        <v>17461</v>
      </c>
      <c r="AF31" s="94">
        <f t="shared" si="11"/>
        <v>17461</v>
      </c>
      <c r="AG31" s="94">
        <f t="shared" si="11"/>
        <v>16130</v>
      </c>
      <c r="AH31" s="94">
        <f t="shared" si="11"/>
        <v>15347</v>
      </c>
      <c r="AI31" s="94">
        <f t="shared" si="11"/>
        <v>14408</v>
      </c>
      <c r="AJ31" s="94">
        <f t="shared" si="11"/>
        <v>14408</v>
      </c>
      <c r="AK31" s="94">
        <f t="shared" si="11"/>
        <v>13468</v>
      </c>
      <c r="AL31" s="94">
        <f t="shared" si="11"/>
        <v>12528</v>
      </c>
      <c r="AM31" s="94">
        <f t="shared" si="11"/>
        <v>13468</v>
      </c>
      <c r="AN31" s="94">
        <f t="shared" si="11"/>
        <v>13468</v>
      </c>
      <c r="AO31" s="94">
        <f t="shared" si="11"/>
        <v>12528</v>
      </c>
      <c r="AP31" s="94">
        <f t="shared" si="11"/>
        <v>15347</v>
      </c>
      <c r="AQ31" s="94">
        <f t="shared" si="11"/>
        <v>15347</v>
      </c>
      <c r="AR31" s="94">
        <f t="shared" si="11"/>
        <v>14408</v>
      </c>
      <c r="AS31" s="94">
        <f t="shared" si="11"/>
        <v>12528</v>
      </c>
    </row>
    <row r="32" spans="1:45"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50" customFormat="1" x14ac:dyDescent="0.2">
      <c r="A33" s="88">
        <f>A27</f>
        <v>1</v>
      </c>
      <c r="B33" s="94">
        <f t="shared" ref="B33" si="12">ROUNDUP(B13*0.87,)</f>
        <v>18401</v>
      </c>
      <c r="C33" s="94">
        <f t="shared" ref="C33:AS33" si="13">ROUNDUP(C13*0.87,)</f>
        <v>15582</v>
      </c>
      <c r="D33" s="94">
        <f t="shared" si="13"/>
        <v>14799</v>
      </c>
      <c r="E33" s="94">
        <f t="shared" si="13"/>
        <v>14799</v>
      </c>
      <c r="F33" s="94">
        <f t="shared" si="13"/>
        <v>18401</v>
      </c>
      <c r="G33" s="94">
        <f t="shared" si="13"/>
        <v>18401</v>
      </c>
      <c r="H33" s="94">
        <f t="shared" si="13"/>
        <v>16913</v>
      </c>
      <c r="I33" s="94">
        <f t="shared" si="13"/>
        <v>18401</v>
      </c>
      <c r="J33" s="94">
        <f t="shared" si="13"/>
        <v>16913</v>
      </c>
      <c r="K33" s="94">
        <f t="shared" si="13"/>
        <v>16913</v>
      </c>
      <c r="L33" s="94">
        <f t="shared" si="13"/>
        <v>15582</v>
      </c>
      <c r="M33" s="94">
        <f t="shared" si="13"/>
        <v>16913</v>
      </c>
      <c r="N33" s="94">
        <f t="shared" si="13"/>
        <v>16913</v>
      </c>
      <c r="O33" s="94">
        <f t="shared" si="13"/>
        <v>15582</v>
      </c>
      <c r="P33" s="94">
        <f t="shared" si="13"/>
        <v>15582</v>
      </c>
      <c r="Q33" s="94">
        <f t="shared" si="13"/>
        <v>14799</v>
      </c>
      <c r="R33" s="94">
        <f t="shared" si="13"/>
        <v>15582</v>
      </c>
      <c r="S33" s="94">
        <f t="shared" si="13"/>
        <v>19732</v>
      </c>
      <c r="T33" s="94">
        <f t="shared" si="13"/>
        <v>19732</v>
      </c>
      <c r="U33" s="94">
        <f t="shared" si="13"/>
        <v>15582</v>
      </c>
      <c r="V33" s="94">
        <f t="shared" si="13"/>
        <v>14799</v>
      </c>
      <c r="W33" s="94">
        <f t="shared" si="13"/>
        <v>16913</v>
      </c>
      <c r="X33" s="94">
        <f t="shared" si="13"/>
        <v>15582</v>
      </c>
      <c r="Y33" s="94">
        <f t="shared" si="13"/>
        <v>16913</v>
      </c>
      <c r="Z33" s="94">
        <f t="shared" si="13"/>
        <v>15582</v>
      </c>
      <c r="AA33" s="94">
        <f t="shared" si="13"/>
        <v>18401</v>
      </c>
      <c r="AB33" s="94">
        <f t="shared" si="13"/>
        <v>18401</v>
      </c>
      <c r="AC33" s="94">
        <f t="shared" si="13"/>
        <v>19732</v>
      </c>
      <c r="AD33" s="94">
        <f t="shared" si="13"/>
        <v>16913</v>
      </c>
      <c r="AE33" s="94">
        <f t="shared" si="13"/>
        <v>16913</v>
      </c>
      <c r="AF33" s="94">
        <f t="shared" si="13"/>
        <v>16913</v>
      </c>
      <c r="AG33" s="94">
        <f t="shared" si="13"/>
        <v>15582</v>
      </c>
      <c r="AH33" s="94">
        <f t="shared" si="13"/>
        <v>14799</v>
      </c>
      <c r="AI33" s="94">
        <f t="shared" si="13"/>
        <v>13860</v>
      </c>
      <c r="AJ33" s="94">
        <f t="shared" si="13"/>
        <v>13860</v>
      </c>
      <c r="AK33" s="94">
        <f t="shared" si="13"/>
        <v>12920</v>
      </c>
      <c r="AL33" s="94">
        <f t="shared" si="13"/>
        <v>11980</v>
      </c>
      <c r="AM33" s="94">
        <f t="shared" si="13"/>
        <v>12920</v>
      </c>
      <c r="AN33" s="94">
        <f t="shared" si="13"/>
        <v>12920</v>
      </c>
      <c r="AO33" s="94">
        <f t="shared" si="13"/>
        <v>11980</v>
      </c>
      <c r="AP33" s="94">
        <f t="shared" si="13"/>
        <v>14799</v>
      </c>
      <c r="AQ33" s="94">
        <f t="shared" si="13"/>
        <v>14799</v>
      </c>
      <c r="AR33" s="94">
        <f t="shared" si="13"/>
        <v>13860</v>
      </c>
      <c r="AS33" s="94">
        <f t="shared" si="13"/>
        <v>11980</v>
      </c>
    </row>
    <row r="34" spans="1:45" s="50" customFormat="1" x14ac:dyDescent="0.2">
      <c r="A34" s="88">
        <f>A28</f>
        <v>2</v>
      </c>
      <c r="B34" s="94">
        <f t="shared" ref="B34" si="14">ROUNDUP(B14*0.87,)</f>
        <v>19732</v>
      </c>
      <c r="C34" s="94">
        <f t="shared" ref="C34:AS34" si="15">ROUNDUP(C14*0.87,)</f>
        <v>16913</v>
      </c>
      <c r="D34" s="94">
        <f t="shared" si="15"/>
        <v>16130</v>
      </c>
      <c r="E34" s="94">
        <f t="shared" si="15"/>
        <v>16130</v>
      </c>
      <c r="F34" s="94">
        <f t="shared" si="15"/>
        <v>19732</v>
      </c>
      <c r="G34" s="94">
        <f t="shared" si="15"/>
        <v>19732</v>
      </c>
      <c r="H34" s="94">
        <f t="shared" si="15"/>
        <v>18244</v>
      </c>
      <c r="I34" s="94">
        <f t="shared" si="15"/>
        <v>19732</v>
      </c>
      <c r="J34" s="94">
        <f t="shared" si="15"/>
        <v>18244</v>
      </c>
      <c r="K34" s="94">
        <f t="shared" si="15"/>
        <v>18244</v>
      </c>
      <c r="L34" s="94">
        <f t="shared" si="15"/>
        <v>16913</v>
      </c>
      <c r="M34" s="94">
        <f t="shared" si="15"/>
        <v>18244</v>
      </c>
      <c r="N34" s="94">
        <f t="shared" si="15"/>
        <v>18244</v>
      </c>
      <c r="O34" s="94">
        <f t="shared" si="15"/>
        <v>16913</v>
      </c>
      <c r="P34" s="94">
        <f t="shared" si="15"/>
        <v>16913</v>
      </c>
      <c r="Q34" s="94">
        <f t="shared" si="15"/>
        <v>16130</v>
      </c>
      <c r="R34" s="94">
        <f t="shared" si="15"/>
        <v>16913</v>
      </c>
      <c r="S34" s="94">
        <f t="shared" si="15"/>
        <v>21063</v>
      </c>
      <c r="T34" s="94">
        <f t="shared" si="15"/>
        <v>21063</v>
      </c>
      <c r="U34" s="94">
        <f t="shared" si="15"/>
        <v>16913</v>
      </c>
      <c r="V34" s="94">
        <f t="shared" si="15"/>
        <v>16130</v>
      </c>
      <c r="W34" s="94">
        <f t="shared" si="15"/>
        <v>18244</v>
      </c>
      <c r="X34" s="94">
        <f t="shared" si="15"/>
        <v>16913</v>
      </c>
      <c r="Y34" s="94">
        <f t="shared" si="15"/>
        <v>18244</v>
      </c>
      <c r="Z34" s="94">
        <f t="shared" si="15"/>
        <v>16913</v>
      </c>
      <c r="AA34" s="94">
        <f t="shared" si="15"/>
        <v>19732</v>
      </c>
      <c r="AB34" s="94">
        <f t="shared" si="15"/>
        <v>19732</v>
      </c>
      <c r="AC34" s="94">
        <f t="shared" si="15"/>
        <v>21063</v>
      </c>
      <c r="AD34" s="94">
        <f t="shared" si="15"/>
        <v>18244</v>
      </c>
      <c r="AE34" s="94">
        <f t="shared" si="15"/>
        <v>18244</v>
      </c>
      <c r="AF34" s="94">
        <f t="shared" si="15"/>
        <v>18244</v>
      </c>
      <c r="AG34" s="94">
        <f t="shared" si="15"/>
        <v>16913</v>
      </c>
      <c r="AH34" s="94">
        <f t="shared" si="15"/>
        <v>16130</v>
      </c>
      <c r="AI34" s="94">
        <f t="shared" si="15"/>
        <v>15191</v>
      </c>
      <c r="AJ34" s="94">
        <f t="shared" si="15"/>
        <v>15191</v>
      </c>
      <c r="AK34" s="94">
        <f t="shared" si="15"/>
        <v>14251</v>
      </c>
      <c r="AL34" s="94">
        <f t="shared" si="15"/>
        <v>13311</v>
      </c>
      <c r="AM34" s="94">
        <f t="shared" si="15"/>
        <v>14251</v>
      </c>
      <c r="AN34" s="94">
        <f t="shared" si="15"/>
        <v>14251</v>
      </c>
      <c r="AO34" s="94">
        <f t="shared" si="15"/>
        <v>13311</v>
      </c>
      <c r="AP34" s="94">
        <f t="shared" si="15"/>
        <v>16130</v>
      </c>
      <c r="AQ34" s="94">
        <f t="shared" si="15"/>
        <v>16130</v>
      </c>
      <c r="AR34" s="94">
        <f t="shared" si="15"/>
        <v>15191</v>
      </c>
      <c r="AS34" s="94">
        <f t="shared" si="15"/>
        <v>13311</v>
      </c>
    </row>
    <row r="35" spans="1:45"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50" customFormat="1" x14ac:dyDescent="0.2">
      <c r="A36" s="88">
        <f>A27</f>
        <v>1</v>
      </c>
      <c r="B36" s="94">
        <f t="shared" ref="B36" si="16">ROUNDUP(B16*0.87,)</f>
        <v>19732</v>
      </c>
      <c r="C36" s="94">
        <f t="shared" ref="C36:AS36" si="17">ROUNDUP(C16*0.87,)</f>
        <v>16913</v>
      </c>
      <c r="D36" s="94">
        <f t="shared" si="17"/>
        <v>16130</v>
      </c>
      <c r="E36" s="94">
        <f t="shared" si="17"/>
        <v>16130</v>
      </c>
      <c r="F36" s="94">
        <f t="shared" si="17"/>
        <v>19732</v>
      </c>
      <c r="G36" s="94">
        <f t="shared" si="17"/>
        <v>19732</v>
      </c>
      <c r="H36" s="94">
        <f t="shared" si="17"/>
        <v>18244</v>
      </c>
      <c r="I36" s="94">
        <f t="shared" si="17"/>
        <v>19732</v>
      </c>
      <c r="J36" s="94">
        <f t="shared" si="17"/>
        <v>18244</v>
      </c>
      <c r="K36" s="94">
        <f t="shared" si="17"/>
        <v>18244</v>
      </c>
      <c r="L36" s="94">
        <f t="shared" si="17"/>
        <v>16913</v>
      </c>
      <c r="M36" s="94">
        <f t="shared" si="17"/>
        <v>18244</v>
      </c>
      <c r="N36" s="94">
        <f t="shared" si="17"/>
        <v>18244</v>
      </c>
      <c r="O36" s="94">
        <f t="shared" si="17"/>
        <v>16913</v>
      </c>
      <c r="P36" s="94">
        <f t="shared" si="17"/>
        <v>16913</v>
      </c>
      <c r="Q36" s="94">
        <f t="shared" si="17"/>
        <v>16130</v>
      </c>
      <c r="R36" s="94">
        <f t="shared" si="17"/>
        <v>16913</v>
      </c>
      <c r="S36" s="94">
        <f t="shared" si="17"/>
        <v>21063</v>
      </c>
      <c r="T36" s="94">
        <f t="shared" si="17"/>
        <v>21063</v>
      </c>
      <c r="U36" s="94">
        <f t="shared" si="17"/>
        <v>16913</v>
      </c>
      <c r="V36" s="94">
        <f t="shared" si="17"/>
        <v>16130</v>
      </c>
      <c r="W36" s="94">
        <f t="shared" si="17"/>
        <v>18244</v>
      </c>
      <c r="X36" s="94">
        <f t="shared" si="17"/>
        <v>16913</v>
      </c>
      <c r="Y36" s="94">
        <f t="shared" si="17"/>
        <v>18244</v>
      </c>
      <c r="Z36" s="94">
        <f t="shared" si="17"/>
        <v>16913</v>
      </c>
      <c r="AA36" s="94">
        <f t="shared" si="17"/>
        <v>19732</v>
      </c>
      <c r="AB36" s="94">
        <f t="shared" si="17"/>
        <v>19732</v>
      </c>
      <c r="AC36" s="94">
        <f t="shared" si="17"/>
        <v>21063</v>
      </c>
      <c r="AD36" s="94">
        <f t="shared" si="17"/>
        <v>18244</v>
      </c>
      <c r="AE36" s="94">
        <f t="shared" si="17"/>
        <v>18244</v>
      </c>
      <c r="AF36" s="94">
        <f t="shared" si="17"/>
        <v>18244</v>
      </c>
      <c r="AG36" s="94">
        <f t="shared" si="17"/>
        <v>16913</v>
      </c>
      <c r="AH36" s="94">
        <f t="shared" si="17"/>
        <v>16130</v>
      </c>
      <c r="AI36" s="94">
        <f t="shared" si="17"/>
        <v>15191</v>
      </c>
      <c r="AJ36" s="94">
        <f t="shared" si="17"/>
        <v>15191</v>
      </c>
      <c r="AK36" s="94">
        <f t="shared" si="17"/>
        <v>14251</v>
      </c>
      <c r="AL36" s="94">
        <f t="shared" si="17"/>
        <v>13311</v>
      </c>
      <c r="AM36" s="94">
        <f t="shared" si="17"/>
        <v>14251</v>
      </c>
      <c r="AN36" s="94">
        <f t="shared" si="17"/>
        <v>14251</v>
      </c>
      <c r="AO36" s="94">
        <f t="shared" si="17"/>
        <v>13311</v>
      </c>
      <c r="AP36" s="94">
        <f t="shared" si="17"/>
        <v>16130</v>
      </c>
      <c r="AQ36" s="94">
        <f t="shared" si="17"/>
        <v>16130</v>
      </c>
      <c r="AR36" s="94">
        <f t="shared" si="17"/>
        <v>15191</v>
      </c>
      <c r="AS36" s="94">
        <f t="shared" si="17"/>
        <v>13311</v>
      </c>
    </row>
    <row r="37" spans="1:45" s="50" customFormat="1" x14ac:dyDescent="0.2">
      <c r="A37" s="88">
        <f>A28</f>
        <v>2</v>
      </c>
      <c r="B37" s="94">
        <f t="shared" ref="B37" si="18">ROUNDUP(B17*0.87,)</f>
        <v>21063</v>
      </c>
      <c r="C37" s="94">
        <f t="shared" ref="C37:AS37" si="19">ROUNDUP(C17*0.87,)</f>
        <v>18244</v>
      </c>
      <c r="D37" s="94">
        <f t="shared" si="19"/>
        <v>17461</v>
      </c>
      <c r="E37" s="94">
        <f t="shared" si="19"/>
        <v>17461</v>
      </c>
      <c r="F37" s="94">
        <f t="shared" si="19"/>
        <v>21063</v>
      </c>
      <c r="G37" s="94">
        <f t="shared" si="19"/>
        <v>21063</v>
      </c>
      <c r="H37" s="94">
        <f t="shared" si="19"/>
        <v>19575</v>
      </c>
      <c r="I37" s="94">
        <f t="shared" si="19"/>
        <v>21063</v>
      </c>
      <c r="J37" s="94">
        <f t="shared" si="19"/>
        <v>19575</v>
      </c>
      <c r="K37" s="94">
        <f t="shared" si="19"/>
        <v>19575</v>
      </c>
      <c r="L37" s="94">
        <f t="shared" si="19"/>
        <v>18244</v>
      </c>
      <c r="M37" s="94">
        <f t="shared" si="19"/>
        <v>19575</v>
      </c>
      <c r="N37" s="94">
        <f t="shared" si="19"/>
        <v>19575</v>
      </c>
      <c r="O37" s="94">
        <f t="shared" si="19"/>
        <v>18244</v>
      </c>
      <c r="P37" s="94">
        <f t="shared" si="19"/>
        <v>18244</v>
      </c>
      <c r="Q37" s="94">
        <f t="shared" si="19"/>
        <v>17461</v>
      </c>
      <c r="R37" s="94">
        <f t="shared" si="19"/>
        <v>18244</v>
      </c>
      <c r="S37" s="94">
        <f t="shared" si="19"/>
        <v>22394</v>
      </c>
      <c r="T37" s="94">
        <f t="shared" si="19"/>
        <v>22394</v>
      </c>
      <c r="U37" s="94">
        <f t="shared" si="19"/>
        <v>18244</v>
      </c>
      <c r="V37" s="94">
        <f t="shared" si="19"/>
        <v>17461</v>
      </c>
      <c r="W37" s="94">
        <f t="shared" si="19"/>
        <v>19575</v>
      </c>
      <c r="X37" s="94">
        <f t="shared" si="19"/>
        <v>18244</v>
      </c>
      <c r="Y37" s="94">
        <f t="shared" si="19"/>
        <v>19575</v>
      </c>
      <c r="Z37" s="94">
        <f t="shared" si="19"/>
        <v>18244</v>
      </c>
      <c r="AA37" s="94">
        <f t="shared" si="19"/>
        <v>21063</v>
      </c>
      <c r="AB37" s="94">
        <f t="shared" si="19"/>
        <v>21063</v>
      </c>
      <c r="AC37" s="94">
        <f t="shared" si="19"/>
        <v>22394</v>
      </c>
      <c r="AD37" s="94">
        <f t="shared" si="19"/>
        <v>19575</v>
      </c>
      <c r="AE37" s="94">
        <f t="shared" si="19"/>
        <v>19575</v>
      </c>
      <c r="AF37" s="94">
        <f t="shared" si="19"/>
        <v>19575</v>
      </c>
      <c r="AG37" s="94">
        <f t="shared" si="19"/>
        <v>18244</v>
      </c>
      <c r="AH37" s="94">
        <f t="shared" si="19"/>
        <v>17461</v>
      </c>
      <c r="AI37" s="94">
        <f t="shared" si="19"/>
        <v>16522</v>
      </c>
      <c r="AJ37" s="94">
        <f t="shared" si="19"/>
        <v>16522</v>
      </c>
      <c r="AK37" s="94">
        <f t="shared" si="19"/>
        <v>15582</v>
      </c>
      <c r="AL37" s="94">
        <f t="shared" si="19"/>
        <v>14643</v>
      </c>
      <c r="AM37" s="94">
        <f t="shared" si="19"/>
        <v>15582</v>
      </c>
      <c r="AN37" s="94">
        <f t="shared" si="19"/>
        <v>15582</v>
      </c>
      <c r="AO37" s="94">
        <f t="shared" si="19"/>
        <v>14643</v>
      </c>
      <c r="AP37" s="94">
        <f t="shared" si="19"/>
        <v>17461</v>
      </c>
      <c r="AQ37" s="94">
        <f t="shared" si="19"/>
        <v>17461</v>
      </c>
      <c r="AR37" s="94">
        <f t="shared" si="19"/>
        <v>16522</v>
      </c>
      <c r="AS37" s="94">
        <f t="shared" si="19"/>
        <v>14643</v>
      </c>
    </row>
    <row r="38" spans="1:45"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50" customFormat="1" x14ac:dyDescent="0.2">
      <c r="A39" s="88">
        <f>A27</f>
        <v>1</v>
      </c>
      <c r="B39" s="94">
        <f t="shared" ref="B39" si="20">ROUNDUP(B19*0.87,)</f>
        <v>35627</v>
      </c>
      <c r="C39" s="94">
        <f t="shared" ref="C39:AS39" si="21">ROUNDUP(C19*0.87,)</f>
        <v>32808</v>
      </c>
      <c r="D39" s="94">
        <f t="shared" si="21"/>
        <v>32025</v>
      </c>
      <c r="E39" s="94">
        <f t="shared" si="21"/>
        <v>32025</v>
      </c>
      <c r="F39" s="94">
        <f t="shared" si="21"/>
        <v>35627</v>
      </c>
      <c r="G39" s="94">
        <f t="shared" si="21"/>
        <v>35627</v>
      </c>
      <c r="H39" s="94">
        <f t="shared" si="21"/>
        <v>34139</v>
      </c>
      <c r="I39" s="94">
        <f t="shared" si="21"/>
        <v>35627</v>
      </c>
      <c r="J39" s="94">
        <f t="shared" si="21"/>
        <v>34139</v>
      </c>
      <c r="K39" s="94">
        <f t="shared" si="21"/>
        <v>34139</v>
      </c>
      <c r="L39" s="94">
        <f t="shared" si="21"/>
        <v>32808</v>
      </c>
      <c r="M39" s="94">
        <f t="shared" si="21"/>
        <v>34139</v>
      </c>
      <c r="N39" s="94">
        <f t="shared" si="21"/>
        <v>34139</v>
      </c>
      <c r="O39" s="94">
        <f t="shared" si="21"/>
        <v>32808</v>
      </c>
      <c r="P39" s="94">
        <f t="shared" si="21"/>
        <v>32808</v>
      </c>
      <c r="Q39" s="94">
        <f t="shared" si="21"/>
        <v>32025</v>
      </c>
      <c r="R39" s="94">
        <f t="shared" si="21"/>
        <v>32808</v>
      </c>
      <c r="S39" s="94">
        <f t="shared" si="21"/>
        <v>36958</v>
      </c>
      <c r="T39" s="94">
        <f t="shared" si="21"/>
        <v>36958</v>
      </c>
      <c r="U39" s="94">
        <f t="shared" si="21"/>
        <v>32808</v>
      </c>
      <c r="V39" s="94">
        <f t="shared" si="21"/>
        <v>32025</v>
      </c>
      <c r="W39" s="94">
        <f t="shared" si="21"/>
        <v>34139</v>
      </c>
      <c r="X39" s="94">
        <f t="shared" si="21"/>
        <v>32808</v>
      </c>
      <c r="Y39" s="94">
        <f t="shared" si="21"/>
        <v>34139</v>
      </c>
      <c r="Z39" s="94">
        <f t="shared" si="21"/>
        <v>32808</v>
      </c>
      <c r="AA39" s="94">
        <f t="shared" si="21"/>
        <v>35627</v>
      </c>
      <c r="AB39" s="94">
        <f t="shared" si="21"/>
        <v>35627</v>
      </c>
      <c r="AC39" s="94">
        <f t="shared" si="21"/>
        <v>36958</v>
      </c>
      <c r="AD39" s="94">
        <f t="shared" si="21"/>
        <v>34139</v>
      </c>
      <c r="AE39" s="94">
        <f t="shared" si="21"/>
        <v>34139</v>
      </c>
      <c r="AF39" s="94">
        <f t="shared" si="21"/>
        <v>34139</v>
      </c>
      <c r="AG39" s="94">
        <f t="shared" si="21"/>
        <v>32808</v>
      </c>
      <c r="AH39" s="94">
        <f t="shared" si="21"/>
        <v>32025</v>
      </c>
      <c r="AI39" s="94">
        <f t="shared" si="21"/>
        <v>31086</v>
      </c>
      <c r="AJ39" s="94">
        <f t="shared" si="21"/>
        <v>31086</v>
      </c>
      <c r="AK39" s="94">
        <f t="shared" si="21"/>
        <v>30146</v>
      </c>
      <c r="AL39" s="94">
        <f t="shared" si="21"/>
        <v>29206</v>
      </c>
      <c r="AM39" s="94">
        <f t="shared" si="21"/>
        <v>30146</v>
      </c>
      <c r="AN39" s="94">
        <f t="shared" si="21"/>
        <v>30146</v>
      </c>
      <c r="AO39" s="94">
        <f t="shared" si="21"/>
        <v>29206</v>
      </c>
      <c r="AP39" s="94">
        <f t="shared" si="21"/>
        <v>32025</v>
      </c>
      <c r="AQ39" s="94">
        <f t="shared" si="21"/>
        <v>32025</v>
      </c>
      <c r="AR39" s="94">
        <f t="shared" si="21"/>
        <v>31086</v>
      </c>
      <c r="AS39" s="94">
        <f t="shared" si="21"/>
        <v>29206</v>
      </c>
    </row>
    <row r="40" spans="1:45" s="50" customFormat="1" x14ac:dyDescent="0.2">
      <c r="A40" s="88">
        <f>A28</f>
        <v>2</v>
      </c>
      <c r="B40" s="94">
        <f t="shared" ref="B40" si="22">ROUNDUP(B20*0.87,)</f>
        <v>36958</v>
      </c>
      <c r="C40" s="94">
        <f t="shared" ref="C40:AS40" si="23">ROUNDUP(C20*0.87,)</f>
        <v>34139</v>
      </c>
      <c r="D40" s="94">
        <f t="shared" si="23"/>
        <v>33356</v>
      </c>
      <c r="E40" s="94">
        <f t="shared" si="23"/>
        <v>33356</v>
      </c>
      <c r="F40" s="94">
        <f t="shared" si="23"/>
        <v>36958</v>
      </c>
      <c r="G40" s="94">
        <f t="shared" si="23"/>
        <v>36958</v>
      </c>
      <c r="H40" s="94">
        <f t="shared" si="23"/>
        <v>35470</v>
      </c>
      <c r="I40" s="94">
        <f t="shared" si="23"/>
        <v>36958</v>
      </c>
      <c r="J40" s="94">
        <f t="shared" si="23"/>
        <v>35470</v>
      </c>
      <c r="K40" s="94">
        <f t="shared" si="23"/>
        <v>35470</v>
      </c>
      <c r="L40" s="94">
        <f t="shared" si="23"/>
        <v>34139</v>
      </c>
      <c r="M40" s="94">
        <f t="shared" si="23"/>
        <v>35470</v>
      </c>
      <c r="N40" s="94">
        <f t="shared" si="23"/>
        <v>35470</v>
      </c>
      <c r="O40" s="94">
        <f t="shared" si="23"/>
        <v>34139</v>
      </c>
      <c r="P40" s="94">
        <f t="shared" si="23"/>
        <v>34139</v>
      </c>
      <c r="Q40" s="94">
        <f t="shared" si="23"/>
        <v>33356</v>
      </c>
      <c r="R40" s="94">
        <f t="shared" si="23"/>
        <v>34139</v>
      </c>
      <c r="S40" s="94">
        <f t="shared" si="23"/>
        <v>38289</v>
      </c>
      <c r="T40" s="94">
        <f t="shared" si="23"/>
        <v>38289</v>
      </c>
      <c r="U40" s="94">
        <f t="shared" si="23"/>
        <v>34139</v>
      </c>
      <c r="V40" s="94">
        <f t="shared" si="23"/>
        <v>33356</v>
      </c>
      <c r="W40" s="94">
        <f t="shared" si="23"/>
        <v>35470</v>
      </c>
      <c r="X40" s="94">
        <f t="shared" si="23"/>
        <v>34139</v>
      </c>
      <c r="Y40" s="94">
        <f t="shared" si="23"/>
        <v>35470</v>
      </c>
      <c r="Z40" s="94">
        <f t="shared" si="23"/>
        <v>34139</v>
      </c>
      <c r="AA40" s="94">
        <f t="shared" si="23"/>
        <v>36958</v>
      </c>
      <c r="AB40" s="94">
        <f t="shared" si="23"/>
        <v>36958</v>
      </c>
      <c r="AC40" s="94">
        <f t="shared" si="23"/>
        <v>38289</v>
      </c>
      <c r="AD40" s="94">
        <f t="shared" si="23"/>
        <v>35470</v>
      </c>
      <c r="AE40" s="94">
        <f t="shared" si="23"/>
        <v>35470</v>
      </c>
      <c r="AF40" s="94">
        <f t="shared" si="23"/>
        <v>35470</v>
      </c>
      <c r="AG40" s="94">
        <f t="shared" si="23"/>
        <v>34139</v>
      </c>
      <c r="AH40" s="94">
        <f t="shared" si="23"/>
        <v>33356</v>
      </c>
      <c r="AI40" s="94">
        <f t="shared" si="23"/>
        <v>32417</v>
      </c>
      <c r="AJ40" s="94">
        <f t="shared" si="23"/>
        <v>32417</v>
      </c>
      <c r="AK40" s="94">
        <f t="shared" si="23"/>
        <v>31477</v>
      </c>
      <c r="AL40" s="94">
        <f t="shared" si="23"/>
        <v>30537</v>
      </c>
      <c r="AM40" s="94">
        <f t="shared" si="23"/>
        <v>31477</v>
      </c>
      <c r="AN40" s="94">
        <f t="shared" si="23"/>
        <v>31477</v>
      </c>
      <c r="AO40" s="94">
        <f t="shared" si="23"/>
        <v>30537</v>
      </c>
      <c r="AP40" s="94">
        <f t="shared" si="23"/>
        <v>33356</v>
      </c>
      <c r="AQ40" s="94">
        <f t="shared" si="23"/>
        <v>33356</v>
      </c>
      <c r="AR40" s="94">
        <f t="shared" si="23"/>
        <v>32417</v>
      </c>
      <c r="AS40" s="94">
        <f t="shared" si="23"/>
        <v>30537</v>
      </c>
    </row>
    <row r="41" spans="1:45"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50" customFormat="1" x14ac:dyDescent="0.2">
      <c r="A42" s="88" t="s">
        <v>88</v>
      </c>
      <c r="B42" s="94">
        <f t="shared" ref="B42" si="24">ROUNDUP(B22*0.87,)</f>
        <v>52618</v>
      </c>
      <c r="C42" s="94">
        <f t="shared" ref="C42:AS42" si="25">ROUNDUP(C22*0.87,)</f>
        <v>49799</v>
      </c>
      <c r="D42" s="94">
        <f t="shared" si="25"/>
        <v>49016</v>
      </c>
      <c r="E42" s="94">
        <f t="shared" si="25"/>
        <v>49016</v>
      </c>
      <c r="F42" s="94">
        <f t="shared" si="25"/>
        <v>52618</v>
      </c>
      <c r="G42" s="94">
        <f t="shared" si="25"/>
        <v>52618</v>
      </c>
      <c r="H42" s="94">
        <f t="shared" si="25"/>
        <v>51130</v>
      </c>
      <c r="I42" s="94">
        <f t="shared" si="25"/>
        <v>52618</v>
      </c>
      <c r="J42" s="94">
        <f t="shared" si="25"/>
        <v>51130</v>
      </c>
      <c r="K42" s="94">
        <f t="shared" si="25"/>
        <v>51130</v>
      </c>
      <c r="L42" s="94">
        <f t="shared" si="25"/>
        <v>49799</v>
      </c>
      <c r="M42" s="94">
        <f t="shared" si="25"/>
        <v>51130</v>
      </c>
      <c r="N42" s="94">
        <f t="shared" si="25"/>
        <v>51130</v>
      </c>
      <c r="O42" s="94">
        <f t="shared" si="25"/>
        <v>49799</v>
      </c>
      <c r="P42" s="94">
        <f t="shared" si="25"/>
        <v>49799</v>
      </c>
      <c r="Q42" s="94">
        <f t="shared" si="25"/>
        <v>49016</v>
      </c>
      <c r="R42" s="94">
        <f t="shared" si="25"/>
        <v>49799</v>
      </c>
      <c r="S42" s="94">
        <f t="shared" si="25"/>
        <v>53949</v>
      </c>
      <c r="T42" s="94">
        <f t="shared" si="25"/>
        <v>53949</v>
      </c>
      <c r="U42" s="94">
        <f t="shared" si="25"/>
        <v>49799</v>
      </c>
      <c r="V42" s="94">
        <f t="shared" si="25"/>
        <v>49016</v>
      </c>
      <c r="W42" s="94">
        <f t="shared" si="25"/>
        <v>51130</v>
      </c>
      <c r="X42" s="94">
        <f t="shared" si="25"/>
        <v>49799</v>
      </c>
      <c r="Y42" s="94">
        <f t="shared" si="25"/>
        <v>51130</v>
      </c>
      <c r="Z42" s="94">
        <f t="shared" si="25"/>
        <v>49799</v>
      </c>
      <c r="AA42" s="94">
        <f t="shared" si="25"/>
        <v>52618</v>
      </c>
      <c r="AB42" s="94">
        <f t="shared" si="25"/>
        <v>52618</v>
      </c>
      <c r="AC42" s="94">
        <f t="shared" si="25"/>
        <v>53949</v>
      </c>
      <c r="AD42" s="94">
        <f t="shared" si="25"/>
        <v>51130</v>
      </c>
      <c r="AE42" s="94">
        <f t="shared" si="25"/>
        <v>51130</v>
      </c>
      <c r="AF42" s="94">
        <f t="shared" si="25"/>
        <v>51130</v>
      </c>
      <c r="AG42" s="94">
        <f t="shared" si="25"/>
        <v>49799</v>
      </c>
      <c r="AH42" s="94">
        <f t="shared" si="25"/>
        <v>49016</v>
      </c>
      <c r="AI42" s="94">
        <f t="shared" si="25"/>
        <v>48077</v>
      </c>
      <c r="AJ42" s="94">
        <f t="shared" si="25"/>
        <v>48077</v>
      </c>
      <c r="AK42" s="94">
        <f t="shared" si="25"/>
        <v>47137</v>
      </c>
      <c r="AL42" s="94">
        <f t="shared" si="25"/>
        <v>46197</v>
      </c>
      <c r="AM42" s="94">
        <f t="shared" si="25"/>
        <v>47137</v>
      </c>
      <c r="AN42" s="94">
        <f t="shared" si="25"/>
        <v>47137</v>
      </c>
      <c r="AO42" s="94">
        <f t="shared" si="25"/>
        <v>46197</v>
      </c>
      <c r="AP42" s="94">
        <f t="shared" si="25"/>
        <v>49016</v>
      </c>
      <c r="AQ42" s="94">
        <f t="shared" si="25"/>
        <v>49016</v>
      </c>
      <c r="AR42" s="94">
        <f t="shared" si="25"/>
        <v>48077</v>
      </c>
      <c r="AS42" s="94">
        <f t="shared" si="25"/>
        <v>46197</v>
      </c>
    </row>
    <row r="43" spans="1:45" s="50" customFormat="1" ht="135" x14ac:dyDescent="0.2">
      <c r="A43" s="156" t="s">
        <v>278</v>
      </c>
      <c r="B43" s="4"/>
      <c r="C43" s="4"/>
      <c r="D43" s="4"/>
      <c r="E43" s="4"/>
      <c r="F43" s="4"/>
      <c r="G43" s="4"/>
      <c r="H43" s="4"/>
      <c r="I43" s="4"/>
      <c r="J43" s="4"/>
      <c r="K43" s="4"/>
      <c r="L43" s="4"/>
      <c r="M43" s="4"/>
      <c r="N43" s="4"/>
      <c r="O43" s="4"/>
      <c r="P43" s="4"/>
      <c r="Q43" s="4"/>
      <c r="R43" s="4"/>
      <c r="S43" s="4"/>
    </row>
    <row r="44" spans="1:45" s="50" customFormat="1" x14ac:dyDescent="0.2">
      <c r="A44" s="144" t="s">
        <v>71</v>
      </c>
    </row>
    <row r="45" spans="1:45" s="50" customFormat="1" x14ac:dyDescent="0.2">
      <c r="A45" s="57" t="s">
        <v>279</v>
      </c>
    </row>
    <row r="46" spans="1:45" x14ac:dyDescent="0.2">
      <c r="A46" s="57" t="s">
        <v>280</v>
      </c>
    </row>
    <row r="47" spans="1:45" ht="10.7" customHeight="1" thickBot="1" x14ac:dyDescent="0.25">
      <c r="A47" s="41"/>
    </row>
    <row r="48" spans="1:45"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65.25" customHeight="1" x14ac:dyDescent="0.2">
      <c r="A60" s="188" t="s">
        <v>282</v>
      </c>
    </row>
    <row r="61" spans="1:1" ht="42" x14ac:dyDescent="0.2">
      <c r="A61" s="145" t="s">
        <v>283</v>
      </c>
    </row>
    <row r="62" spans="1:1" ht="31.5" x14ac:dyDescent="0.2">
      <c r="A62" s="188" t="s">
        <v>284</v>
      </c>
    </row>
    <row r="63" spans="1:1" ht="29.25" customHeight="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4"/>
  <sheetViews>
    <sheetView zoomScale="90" zoomScaleNormal="9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45" width="9.7109375" style="48" bestFit="1" customWidth="1"/>
    <col min="46" max="16384" width="9" style="48"/>
  </cols>
  <sheetData>
    <row r="1" spans="1:45" s="51" customFormat="1" ht="12" customHeight="1" x14ac:dyDescent="0.2">
      <c r="A1" s="211" t="s">
        <v>82</v>
      </c>
    </row>
    <row r="2" spans="1:45" s="51" customFormat="1" ht="12" customHeight="1" x14ac:dyDescent="0.2">
      <c r="A2" s="211"/>
    </row>
    <row r="3" spans="1:45" s="51" customFormat="1" ht="11.1" customHeight="1" x14ac:dyDescent="0.2">
      <c r="A3" s="147" t="s">
        <v>241</v>
      </c>
    </row>
    <row r="4" spans="1:45" ht="18" customHeight="1" x14ac:dyDescent="0.2">
      <c r="A4" s="111" t="s">
        <v>100</v>
      </c>
      <c r="B4" s="136">
        <f>'Наполни свое лето |FIT18'!B24</f>
        <v>45834</v>
      </c>
      <c r="C4" s="136">
        <f>'Наполни свое лето |FIT18'!C24</f>
        <v>45836</v>
      </c>
      <c r="D4" s="136">
        <f>'Наполни свое лето |FIT18'!D24</f>
        <v>45837</v>
      </c>
      <c r="E4" s="136">
        <f>'Наполни свое лето |FIT18'!E24</f>
        <v>45838</v>
      </c>
      <c r="F4" s="136">
        <f>'Наполни свое лето |FIT18'!F24</f>
        <v>45839</v>
      </c>
      <c r="G4" s="136">
        <f>'Наполни свое лето |FIT18'!G24</f>
        <v>45842</v>
      </c>
      <c r="H4" s="136">
        <f>'Наполни свое лето |FIT18'!H24</f>
        <v>45843</v>
      </c>
      <c r="I4" s="136">
        <f>'Наполни свое лето |FIT18'!I24</f>
        <v>45845</v>
      </c>
      <c r="J4" s="136">
        <f>'Наполни свое лето |FIT18'!J24</f>
        <v>45847</v>
      </c>
      <c r="K4" s="136">
        <f>'Наполни свое лето |FIT18'!K24</f>
        <v>45849</v>
      </c>
      <c r="L4" s="136">
        <f>'Наполни свое лето |FIT18'!L24</f>
        <v>45851</v>
      </c>
      <c r="M4" s="136">
        <f>'Наполни свое лето |FIT18'!M24</f>
        <v>45852</v>
      </c>
      <c r="N4" s="136">
        <f>'Наполни свое лето |FIT18'!N24</f>
        <v>45853</v>
      </c>
      <c r="O4" s="136">
        <f>'Наполни свое лето |FIT18'!O24</f>
        <v>45856</v>
      </c>
      <c r="P4" s="136">
        <f>'Наполни свое лето |FIT18'!P24</f>
        <v>45858</v>
      </c>
      <c r="Q4" s="136">
        <f>'Наполни свое лето |FIT18'!Q24</f>
        <v>45859</v>
      </c>
      <c r="R4" s="136">
        <f>'Наполни свое лето |FIT18'!R24</f>
        <v>45862</v>
      </c>
      <c r="S4" s="136">
        <f>'Наполни свое лето |FIT18'!S24</f>
        <v>45863</v>
      </c>
      <c r="T4" s="136">
        <f>'Наполни свое лето |FIT18'!T24</f>
        <v>45865</v>
      </c>
      <c r="U4" s="136">
        <f>'Наполни свое лето |FIT18'!U24</f>
        <v>45867</v>
      </c>
      <c r="V4" s="136">
        <f>'Наполни свое лето |FIT18'!V24</f>
        <v>45868</v>
      </c>
      <c r="W4" s="136">
        <f>'Наполни свое лето |FIT18'!W24</f>
        <v>45870</v>
      </c>
      <c r="X4" s="136">
        <f>'Наполни свое лето |FIT18'!X24</f>
        <v>45872</v>
      </c>
      <c r="Y4" s="136">
        <f>'Наполни свое лето |FIT18'!Y24</f>
        <v>45874</v>
      </c>
      <c r="Z4" s="136">
        <f>'Наполни свое лето |FIT18'!Z24</f>
        <v>45875</v>
      </c>
      <c r="AA4" s="136">
        <f>'Наполни свое лето |FIT18'!AA24</f>
        <v>45878</v>
      </c>
      <c r="AB4" s="136">
        <f>'Наполни свое лето |FIT18'!AB24</f>
        <v>45880</v>
      </c>
      <c r="AC4" s="136">
        <f>'Наполни свое лето |FIT18'!AC24</f>
        <v>45885</v>
      </c>
      <c r="AD4" s="136">
        <f>'Наполни свое лето |FIT18'!AD24</f>
        <v>45886</v>
      </c>
      <c r="AE4" s="136">
        <f>'Наполни свое лето |FIT18'!AE24</f>
        <v>45887</v>
      </c>
      <c r="AF4" s="136">
        <f>'Наполни свое лето |FIT18'!AF24</f>
        <v>45888</v>
      </c>
      <c r="AG4" s="136">
        <f>'Наполни свое лето |FIT18'!AG24</f>
        <v>45890</v>
      </c>
      <c r="AH4" s="136">
        <f>'Наполни свое лето |FIT18'!AH24</f>
        <v>45891</v>
      </c>
      <c r="AI4" s="136">
        <f>'Наполни свое лето |FIT18'!AI24</f>
        <v>45892</v>
      </c>
      <c r="AJ4" s="136">
        <f>'Наполни свое лето |FIT18'!AJ24</f>
        <v>45894</v>
      </c>
      <c r="AK4" s="136">
        <f>'Наполни свое лето |FIT18'!AK24</f>
        <v>45895</v>
      </c>
      <c r="AL4" s="136">
        <f>'Наполни свое лето |FIT18'!AL24</f>
        <v>45897</v>
      </c>
      <c r="AM4" s="136">
        <f>'Наполни свое лето |FIT18'!AM24</f>
        <v>45901</v>
      </c>
      <c r="AN4" s="136">
        <f>'Наполни свое лето |FIT18'!AN24</f>
        <v>45905</v>
      </c>
      <c r="AO4" s="136">
        <f>'Наполни свое лето |FIT18'!AO24</f>
        <v>45907</v>
      </c>
      <c r="AP4" s="136">
        <f>'Наполни свое лето |FIT18'!AP24</f>
        <v>45908</v>
      </c>
      <c r="AQ4" s="136">
        <f>'Наполни свое лето |FIT18'!AQ24</f>
        <v>45911</v>
      </c>
      <c r="AR4" s="136">
        <f>'Наполни свое лето |FIT18'!AR24</f>
        <v>45912</v>
      </c>
      <c r="AS4" s="136">
        <f>'Наполни свое лето |FIT18'!AS24</f>
        <v>45921</v>
      </c>
    </row>
    <row r="5" spans="1:45" ht="20.25" customHeight="1" x14ac:dyDescent="0.2">
      <c r="A5" s="90" t="s">
        <v>64</v>
      </c>
      <c r="B5" s="136">
        <f>'Наполни свое лето |FIT18'!B25</f>
        <v>45835</v>
      </c>
      <c r="C5" s="136">
        <f>'Наполни свое лето |FIT18'!C25</f>
        <v>45836</v>
      </c>
      <c r="D5" s="136">
        <f>'Наполни свое лето |FIT18'!D25</f>
        <v>45837</v>
      </c>
      <c r="E5" s="136">
        <f>'Наполни свое лето |FIT18'!E25</f>
        <v>45838</v>
      </c>
      <c r="F5" s="136">
        <f>'Наполни свое лето |FIT18'!F25</f>
        <v>45841</v>
      </c>
      <c r="G5" s="136">
        <f>'Наполни свое лето |FIT18'!G25</f>
        <v>45842</v>
      </c>
      <c r="H5" s="136">
        <f>'Наполни свое лето |FIT18'!H25</f>
        <v>45844</v>
      </c>
      <c r="I5" s="136">
        <f>'Наполни свое лето |FIT18'!I25</f>
        <v>45846</v>
      </c>
      <c r="J5" s="136">
        <f>'Наполни свое лето |FIT18'!J25</f>
        <v>45848</v>
      </c>
      <c r="K5" s="136">
        <f>'Наполни свое лето |FIT18'!K25</f>
        <v>45850</v>
      </c>
      <c r="L5" s="136">
        <f>'Наполни свое лето |FIT18'!L25</f>
        <v>45851</v>
      </c>
      <c r="M5" s="136">
        <f>'Наполни свое лето |FIT18'!M25</f>
        <v>45852</v>
      </c>
      <c r="N5" s="136">
        <f>'Наполни свое лето |FIT18'!N25</f>
        <v>45855</v>
      </c>
      <c r="O5" s="136">
        <f>'Наполни свое лето |FIT18'!O25</f>
        <v>45857</v>
      </c>
      <c r="P5" s="136">
        <f>'Наполни свое лето |FIT18'!P25</f>
        <v>45858</v>
      </c>
      <c r="Q5" s="136">
        <f>'Наполни свое лето |FIT18'!Q25</f>
        <v>45861</v>
      </c>
      <c r="R5" s="136">
        <f>'Наполни свое лето |FIT18'!R25</f>
        <v>45862</v>
      </c>
      <c r="S5" s="136">
        <f>'Наполни свое лето |FIT18'!S25</f>
        <v>45864</v>
      </c>
      <c r="T5" s="136">
        <f>'Наполни свое лето |FIT18'!T25</f>
        <v>45866</v>
      </c>
      <c r="U5" s="136">
        <f>'Наполни свое лето |FIT18'!U25</f>
        <v>45867</v>
      </c>
      <c r="V5" s="136">
        <f>'Наполни свое лето |FIT18'!V25</f>
        <v>45869</v>
      </c>
      <c r="W5" s="136">
        <f>'Наполни свое лето |FIT18'!W25</f>
        <v>45871</v>
      </c>
      <c r="X5" s="136">
        <f>'Наполни свое лето |FIT18'!X25</f>
        <v>45873</v>
      </c>
      <c r="Y5" s="136">
        <f>'Наполни свое лето |FIT18'!Y25</f>
        <v>45874</v>
      </c>
      <c r="Z5" s="136">
        <f>'Наполни свое лето |FIT18'!Z25</f>
        <v>45877</v>
      </c>
      <c r="AA5" s="136">
        <f>'Наполни свое лето |FIT18'!AA25</f>
        <v>45879</v>
      </c>
      <c r="AB5" s="136">
        <f>'Наполни свое лето |FIT18'!AB25</f>
        <v>45884</v>
      </c>
      <c r="AC5" s="136">
        <f>'Наполни свое лето |FIT18'!AC25</f>
        <v>45885</v>
      </c>
      <c r="AD5" s="136">
        <f>'Наполни свое лето |FIT18'!AD25</f>
        <v>45886</v>
      </c>
      <c r="AE5" s="136">
        <f>'Наполни свое лето |FIT18'!AE25</f>
        <v>45887</v>
      </c>
      <c r="AF5" s="136">
        <f>'Наполни свое лето |FIT18'!AF25</f>
        <v>45889</v>
      </c>
      <c r="AG5" s="136">
        <f>'Наполни свое лето |FIT18'!AG25</f>
        <v>45890</v>
      </c>
      <c r="AH5" s="136">
        <f>'Наполни свое лето |FIT18'!AH25</f>
        <v>45891</v>
      </c>
      <c r="AI5" s="136">
        <f>'Наполни свое лето |FIT18'!AI25</f>
        <v>45893</v>
      </c>
      <c r="AJ5" s="136">
        <f>'Наполни свое лето |FIT18'!AJ25</f>
        <v>45894</v>
      </c>
      <c r="AK5" s="136">
        <f>'Наполни свое лето |FIT18'!AK25</f>
        <v>45896</v>
      </c>
      <c r="AL5" s="136">
        <f>'Наполни свое лето |FIT18'!AL25</f>
        <v>45900</v>
      </c>
      <c r="AM5" s="136">
        <f>'Наполни свое лето |FIT18'!AM25</f>
        <v>45904</v>
      </c>
      <c r="AN5" s="136">
        <f>'Наполни свое лето |FIT18'!AN25</f>
        <v>45906</v>
      </c>
      <c r="AO5" s="136">
        <f>'Наполни свое лето |FIT18'!AO25</f>
        <v>45907</v>
      </c>
      <c r="AP5" s="136">
        <f>'Наполни свое лето |FIT18'!AP25</f>
        <v>45910</v>
      </c>
      <c r="AQ5" s="136">
        <f>'Наполни свое лето |FIT18'!AQ25</f>
        <v>45911</v>
      </c>
      <c r="AR5" s="136">
        <f>'Наполни свое лето |FIT18'!AR25</f>
        <v>45920</v>
      </c>
      <c r="AS5" s="136">
        <f>'Наполни свое лето |FIT18'!AS25</f>
        <v>45930</v>
      </c>
    </row>
    <row r="6" spans="1:45"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1:45" s="50" customFormat="1" x14ac:dyDescent="0.2">
      <c r="A7" s="88">
        <v>1</v>
      </c>
      <c r="B7" s="94">
        <f>'Наполни свое лето |FIT18'!B27+25</f>
        <v>16077</v>
      </c>
      <c r="C7" s="94">
        <f>'Наполни свое лето |FIT18'!C27+25</f>
        <v>13258</v>
      </c>
      <c r="D7" s="94">
        <f>'Наполни свое лето |FIT18'!D27+25</f>
        <v>12475</v>
      </c>
      <c r="E7" s="94">
        <f>'Наполни свое лето |FIT18'!E27+25</f>
        <v>12475</v>
      </c>
      <c r="F7" s="94">
        <f>'Наполни свое лето |FIT18'!F27+25</f>
        <v>16077</v>
      </c>
      <c r="G7" s="94">
        <f>'Наполни свое лето |FIT18'!G27+25</f>
        <v>16077</v>
      </c>
      <c r="H7" s="94">
        <f>'Наполни свое лето |FIT18'!H27+25</f>
        <v>14589</v>
      </c>
      <c r="I7" s="94">
        <f>'Наполни свое лето |FIT18'!I27+25</f>
        <v>16077</v>
      </c>
      <c r="J7" s="94">
        <f>'Наполни свое лето |FIT18'!J27+25</f>
        <v>14589</v>
      </c>
      <c r="K7" s="94">
        <f>'Наполни свое лето |FIT18'!K27+25</f>
        <v>14589</v>
      </c>
      <c r="L7" s="94">
        <f>'Наполни свое лето |FIT18'!L27+25</f>
        <v>13258</v>
      </c>
      <c r="M7" s="94">
        <f>'Наполни свое лето |FIT18'!M27+25</f>
        <v>14589</v>
      </c>
      <c r="N7" s="94">
        <f>'Наполни свое лето |FIT18'!N27+25</f>
        <v>14589</v>
      </c>
      <c r="O7" s="94">
        <f>'Наполни свое лето |FIT18'!O27+25</f>
        <v>13258</v>
      </c>
      <c r="P7" s="94">
        <f>'Наполни свое лето |FIT18'!P27+25</f>
        <v>13258</v>
      </c>
      <c r="Q7" s="94">
        <f>'Наполни свое лето |FIT18'!Q27+25</f>
        <v>12475</v>
      </c>
      <c r="R7" s="94">
        <f>'Наполни свое лето |FIT18'!R27+25</f>
        <v>13258</v>
      </c>
      <c r="S7" s="94">
        <f>'Наполни свое лето |FIT18'!S27+25</f>
        <v>17408</v>
      </c>
      <c r="T7" s="94">
        <f>'Наполни свое лето |FIT18'!T27+25</f>
        <v>17408</v>
      </c>
      <c r="U7" s="94">
        <f>'Наполни свое лето |FIT18'!U27+25</f>
        <v>13258</v>
      </c>
      <c r="V7" s="94">
        <f>'Наполни свое лето |FIT18'!V27+25</f>
        <v>12475</v>
      </c>
      <c r="W7" s="94">
        <f>'Наполни свое лето |FIT18'!W27+25</f>
        <v>14589</v>
      </c>
      <c r="X7" s="94">
        <f>'Наполни свое лето |FIT18'!X27+25</f>
        <v>13258</v>
      </c>
      <c r="Y7" s="94">
        <f>'Наполни свое лето |FIT18'!Y27+25</f>
        <v>14589</v>
      </c>
      <c r="Z7" s="94">
        <f>'Наполни свое лето |FIT18'!Z27+25</f>
        <v>13258</v>
      </c>
      <c r="AA7" s="94">
        <f>'Наполни свое лето |FIT18'!AA27+25</f>
        <v>16077</v>
      </c>
      <c r="AB7" s="94">
        <f>'Наполни свое лето |FIT18'!AB27+25</f>
        <v>16077</v>
      </c>
      <c r="AC7" s="94">
        <f>'Наполни свое лето |FIT18'!AC27+25</f>
        <v>17408</v>
      </c>
      <c r="AD7" s="94">
        <f>'Наполни свое лето |FIT18'!AD27+25</f>
        <v>14589</v>
      </c>
      <c r="AE7" s="94">
        <f>'Наполни свое лето |FIT18'!AE27+25</f>
        <v>14589</v>
      </c>
      <c r="AF7" s="94">
        <f>'Наполни свое лето |FIT18'!AF27+25</f>
        <v>14589</v>
      </c>
      <c r="AG7" s="94">
        <f>'Наполни свое лето |FIT18'!AG27+25</f>
        <v>13258</v>
      </c>
      <c r="AH7" s="94">
        <f>'Наполни свое лето |FIT18'!AH27+25</f>
        <v>12475</v>
      </c>
      <c r="AI7" s="94">
        <f>'Наполни свое лето |FIT18'!AI27+25</f>
        <v>11536</v>
      </c>
      <c r="AJ7" s="94">
        <f>'Наполни свое лето |FIT18'!AJ27+25</f>
        <v>11536</v>
      </c>
      <c r="AK7" s="94">
        <f>'Наполни свое лето |FIT18'!AK27+25</f>
        <v>10596</v>
      </c>
      <c r="AL7" s="94">
        <f>'Наполни свое лето |FIT18'!AL27+25</f>
        <v>9656</v>
      </c>
      <c r="AM7" s="94">
        <f>'Наполни свое лето |FIT18'!AM27+25</f>
        <v>10596</v>
      </c>
      <c r="AN7" s="94">
        <f>'Наполни свое лето |FIT18'!AN27+25</f>
        <v>10596</v>
      </c>
      <c r="AO7" s="94">
        <f>'Наполни свое лето |FIT18'!AO27+25</f>
        <v>9656</v>
      </c>
      <c r="AP7" s="94">
        <f>'Наполни свое лето |FIT18'!AP27+25</f>
        <v>12475</v>
      </c>
      <c r="AQ7" s="94">
        <f>'Наполни свое лето |FIT18'!AQ27+25</f>
        <v>12475</v>
      </c>
      <c r="AR7" s="94">
        <f>'Наполни свое лето |FIT18'!AR27+25</f>
        <v>11536</v>
      </c>
      <c r="AS7" s="94">
        <f>'Наполни свое лето |FIT18'!AS27+25</f>
        <v>9656</v>
      </c>
    </row>
    <row r="8" spans="1:45" s="50" customFormat="1" x14ac:dyDescent="0.2">
      <c r="A8" s="88">
        <v>2</v>
      </c>
      <c r="B8" s="94">
        <f>'Наполни свое лето |FIT18'!B28+25</f>
        <v>17408</v>
      </c>
      <c r="C8" s="94">
        <f>'Наполни свое лето |FIT18'!C28+25</f>
        <v>14589</v>
      </c>
      <c r="D8" s="94">
        <f>'Наполни свое лето |FIT18'!D28+25</f>
        <v>13806</v>
      </c>
      <c r="E8" s="94">
        <f>'Наполни свое лето |FIT18'!E28+25</f>
        <v>13806</v>
      </c>
      <c r="F8" s="94">
        <f>'Наполни свое лето |FIT18'!F28+25</f>
        <v>17408</v>
      </c>
      <c r="G8" s="94">
        <f>'Наполни свое лето |FIT18'!G28+25</f>
        <v>17408</v>
      </c>
      <c r="H8" s="94">
        <f>'Наполни свое лето |FIT18'!H28+25</f>
        <v>15920</v>
      </c>
      <c r="I8" s="94">
        <f>'Наполни свое лето |FIT18'!I28+25</f>
        <v>17408</v>
      </c>
      <c r="J8" s="94">
        <f>'Наполни свое лето |FIT18'!J28+25</f>
        <v>15920</v>
      </c>
      <c r="K8" s="94">
        <f>'Наполни свое лето |FIT18'!K28+25</f>
        <v>15920</v>
      </c>
      <c r="L8" s="94">
        <f>'Наполни свое лето |FIT18'!L28+25</f>
        <v>14589</v>
      </c>
      <c r="M8" s="94">
        <f>'Наполни свое лето |FIT18'!M28+25</f>
        <v>15920</v>
      </c>
      <c r="N8" s="94">
        <f>'Наполни свое лето |FIT18'!N28+25</f>
        <v>15920</v>
      </c>
      <c r="O8" s="94">
        <f>'Наполни свое лето |FIT18'!O28+25</f>
        <v>14589</v>
      </c>
      <c r="P8" s="94">
        <f>'Наполни свое лето |FIT18'!P28+25</f>
        <v>14589</v>
      </c>
      <c r="Q8" s="94">
        <f>'Наполни свое лето |FIT18'!Q28+25</f>
        <v>13806</v>
      </c>
      <c r="R8" s="94">
        <f>'Наполни свое лето |FIT18'!R28+25</f>
        <v>14589</v>
      </c>
      <c r="S8" s="94">
        <f>'Наполни свое лето |FIT18'!S28+25</f>
        <v>18739</v>
      </c>
      <c r="T8" s="94">
        <f>'Наполни свое лето |FIT18'!T28+25</f>
        <v>18739</v>
      </c>
      <c r="U8" s="94">
        <f>'Наполни свое лето |FIT18'!U28+25</f>
        <v>14589</v>
      </c>
      <c r="V8" s="94">
        <f>'Наполни свое лето |FIT18'!V28+25</f>
        <v>13806</v>
      </c>
      <c r="W8" s="94">
        <f>'Наполни свое лето |FIT18'!W28+25</f>
        <v>15920</v>
      </c>
      <c r="X8" s="94">
        <f>'Наполни свое лето |FIT18'!X28+25</f>
        <v>14589</v>
      </c>
      <c r="Y8" s="94">
        <f>'Наполни свое лето |FIT18'!Y28+25</f>
        <v>15920</v>
      </c>
      <c r="Z8" s="94">
        <f>'Наполни свое лето |FIT18'!Z28+25</f>
        <v>14589</v>
      </c>
      <c r="AA8" s="94">
        <f>'Наполни свое лето |FIT18'!AA28+25</f>
        <v>17408</v>
      </c>
      <c r="AB8" s="94">
        <f>'Наполни свое лето |FIT18'!AB28+25</f>
        <v>17408</v>
      </c>
      <c r="AC8" s="94">
        <f>'Наполни свое лето |FIT18'!AC28+25</f>
        <v>18739</v>
      </c>
      <c r="AD8" s="94">
        <f>'Наполни свое лето |FIT18'!AD28+25</f>
        <v>15920</v>
      </c>
      <c r="AE8" s="94">
        <f>'Наполни свое лето |FIT18'!AE28+25</f>
        <v>15920</v>
      </c>
      <c r="AF8" s="94">
        <f>'Наполни свое лето |FIT18'!AF28+25</f>
        <v>15920</v>
      </c>
      <c r="AG8" s="94">
        <f>'Наполни свое лето |FIT18'!AG28+25</f>
        <v>14589</v>
      </c>
      <c r="AH8" s="94">
        <f>'Наполни свое лето |FIT18'!AH28+25</f>
        <v>13806</v>
      </c>
      <c r="AI8" s="94">
        <f>'Наполни свое лето |FIT18'!AI28+25</f>
        <v>12867</v>
      </c>
      <c r="AJ8" s="94">
        <f>'Наполни свое лето |FIT18'!AJ28+25</f>
        <v>12867</v>
      </c>
      <c r="AK8" s="94">
        <f>'Наполни свое лето |FIT18'!AK28+25</f>
        <v>11927</v>
      </c>
      <c r="AL8" s="94">
        <f>'Наполни свое лето |FIT18'!AL28+25</f>
        <v>10987</v>
      </c>
      <c r="AM8" s="94">
        <f>'Наполни свое лето |FIT18'!AM28+25</f>
        <v>11927</v>
      </c>
      <c r="AN8" s="94">
        <f>'Наполни свое лето |FIT18'!AN28+25</f>
        <v>11927</v>
      </c>
      <c r="AO8" s="94">
        <f>'Наполни свое лето |FIT18'!AO28+25</f>
        <v>10987</v>
      </c>
      <c r="AP8" s="94">
        <f>'Наполни свое лето |FIT18'!AP28+25</f>
        <v>13806</v>
      </c>
      <c r="AQ8" s="94">
        <f>'Наполни свое лето |FIT18'!AQ28+25</f>
        <v>13806</v>
      </c>
      <c r="AR8" s="94">
        <f>'Наполни свое лето |FIT18'!AR28+25</f>
        <v>12867</v>
      </c>
      <c r="AS8" s="94">
        <f>'Наполни свое лето |FIT18'!AS28+25</f>
        <v>10987</v>
      </c>
    </row>
    <row r="9" spans="1:45"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row>
    <row r="10" spans="1:45" s="50" customFormat="1" x14ac:dyDescent="0.2">
      <c r="A10" s="180">
        <v>1</v>
      </c>
      <c r="B10" s="94">
        <f>'Наполни свое лето |FIT18'!B30+25</f>
        <v>17643</v>
      </c>
      <c r="C10" s="94">
        <f>'Наполни свое лето |FIT18'!C30+25</f>
        <v>14824</v>
      </c>
      <c r="D10" s="94">
        <f>'Наполни свое лето |FIT18'!D30+25</f>
        <v>14041</v>
      </c>
      <c r="E10" s="94">
        <f>'Наполни свое лето |FIT18'!E30+25</f>
        <v>14041</v>
      </c>
      <c r="F10" s="94">
        <f>'Наполни свое лето |FIT18'!F30+25</f>
        <v>17643</v>
      </c>
      <c r="G10" s="94">
        <f>'Наполни свое лето |FIT18'!G30+25</f>
        <v>17643</v>
      </c>
      <c r="H10" s="94">
        <f>'Наполни свое лето |FIT18'!H30+25</f>
        <v>16155</v>
      </c>
      <c r="I10" s="94">
        <f>'Наполни свое лето |FIT18'!I30+25</f>
        <v>17643</v>
      </c>
      <c r="J10" s="94">
        <f>'Наполни свое лето |FIT18'!J30+25</f>
        <v>16155</v>
      </c>
      <c r="K10" s="94">
        <f>'Наполни свое лето |FIT18'!K30+25</f>
        <v>16155</v>
      </c>
      <c r="L10" s="94">
        <f>'Наполни свое лето |FIT18'!L30+25</f>
        <v>14824</v>
      </c>
      <c r="M10" s="94">
        <f>'Наполни свое лето |FIT18'!M30+25</f>
        <v>16155</v>
      </c>
      <c r="N10" s="94">
        <f>'Наполни свое лето |FIT18'!N30+25</f>
        <v>16155</v>
      </c>
      <c r="O10" s="94">
        <f>'Наполни свое лето |FIT18'!O30+25</f>
        <v>14824</v>
      </c>
      <c r="P10" s="94">
        <f>'Наполни свое лето |FIT18'!P30+25</f>
        <v>14824</v>
      </c>
      <c r="Q10" s="94">
        <f>'Наполни свое лето |FIT18'!Q30+25</f>
        <v>14041</v>
      </c>
      <c r="R10" s="94">
        <f>'Наполни свое лето |FIT18'!R30+25</f>
        <v>14824</v>
      </c>
      <c r="S10" s="94">
        <f>'Наполни свое лето |FIT18'!S30+25</f>
        <v>18974</v>
      </c>
      <c r="T10" s="94">
        <f>'Наполни свое лето |FIT18'!T30+25</f>
        <v>18974</v>
      </c>
      <c r="U10" s="94">
        <f>'Наполни свое лето |FIT18'!U30+25</f>
        <v>14824</v>
      </c>
      <c r="V10" s="94">
        <f>'Наполни свое лето |FIT18'!V30+25</f>
        <v>14041</v>
      </c>
      <c r="W10" s="94">
        <f>'Наполни свое лето |FIT18'!W30+25</f>
        <v>16155</v>
      </c>
      <c r="X10" s="94">
        <f>'Наполни свое лето |FIT18'!X30+25</f>
        <v>14824</v>
      </c>
      <c r="Y10" s="94">
        <f>'Наполни свое лето |FIT18'!Y30+25</f>
        <v>16155</v>
      </c>
      <c r="Z10" s="94">
        <f>'Наполни свое лето |FIT18'!Z30+25</f>
        <v>14824</v>
      </c>
      <c r="AA10" s="94">
        <f>'Наполни свое лето |FIT18'!AA30+25</f>
        <v>17643</v>
      </c>
      <c r="AB10" s="94">
        <f>'Наполни свое лето |FIT18'!AB30+25</f>
        <v>17643</v>
      </c>
      <c r="AC10" s="94">
        <f>'Наполни свое лето |FIT18'!AC30+25</f>
        <v>18974</v>
      </c>
      <c r="AD10" s="94">
        <f>'Наполни свое лето |FIT18'!AD30+25</f>
        <v>16155</v>
      </c>
      <c r="AE10" s="94">
        <f>'Наполни свое лето |FIT18'!AE30+25</f>
        <v>16155</v>
      </c>
      <c r="AF10" s="94">
        <f>'Наполни свое лето |FIT18'!AF30+25</f>
        <v>16155</v>
      </c>
      <c r="AG10" s="94">
        <f>'Наполни свое лето |FIT18'!AG30+25</f>
        <v>14824</v>
      </c>
      <c r="AH10" s="94">
        <f>'Наполни свое лето |FIT18'!AH30+25</f>
        <v>14041</v>
      </c>
      <c r="AI10" s="94">
        <f>'Наполни свое лето |FIT18'!AI30+25</f>
        <v>13102</v>
      </c>
      <c r="AJ10" s="94">
        <f>'Наполни свое лето |FIT18'!AJ30+25</f>
        <v>13102</v>
      </c>
      <c r="AK10" s="94">
        <f>'Наполни свое лето |FIT18'!AK30+25</f>
        <v>12162</v>
      </c>
      <c r="AL10" s="94">
        <f>'Наполни свое лето |FIT18'!AL30+25</f>
        <v>11222</v>
      </c>
      <c r="AM10" s="94">
        <f>'Наполни свое лето |FIT18'!AM30+25</f>
        <v>12162</v>
      </c>
      <c r="AN10" s="94">
        <f>'Наполни свое лето |FIT18'!AN30+25</f>
        <v>12162</v>
      </c>
      <c r="AO10" s="94">
        <f>'Наполни свое лето |FIT18'!AO30+25</f>
        <v>11222</v>
      </c>
      <c r="AP10" s="94">
        <f>'Наполни свое лето |FIT18'!AP30+25</f>
        <v>14041</v>
      </c>
      <c r="AQ10" s="94">
        <f>'Наполни свое лето |FIT18'!AQ30+25</f>
        <v>14041</v>
      </c>
      <c r="AR10" s="94">
        <f>'Наполни свое лето |FIT18'!AR30+25</f>
        <v>13102</v>
      </c>
      <c r="AS10" s="94">
        <f>'Наполни свое лето |FIT18'!AS30+25</f>
        <v>11222</v>
      </c>
    </row>
    <row r="11" spans="1:45" s="50" customFormat="1" x14ac:dyDescent="0.2">
      <c r="A11" s="180">
        <v>2</v>
      </c>
      <c r="B11" s="94">
        <f>'Наполни свое лето |FIT18'!B31+25</f>
        <v>18974</v>
      </c>
      <c r="C11" s="94">
        <f>'Наполни свое лето |FIT18'!C31+25</f>
        <v>16155</v>
      </c>
      <c r="D11" s="94">
        <f>'Наполни свое лето |FIT18'!D31+25</f>
        <v>15372</v>
      </c>
      <c r="E11" s="94">
        <f>'Наполни свое лето |FIT18'!E31+25</f>
        <v>15372</v>
      </c>
      <c r="F11" s="94">
        <f>'Наполни свое лето |FIT18'!F31+25</f>
        <v>18974</v>
      </c>
      <c r="G11" s="94">
        <f>'Наполни свое лето |FIT18'!G31+25</f>
        <v>18974</v>
      </c>
      <c r="H11" s="94">
        <f>'Наполни свое лето |FIT18'!H31+25</f>
        <v>17486</v>
      </c>
      <c r="I11" s="94">
        <f>'Наполни свое лето |FIT18'!I31+25</f>
        <v>18974</v>
      </c>
      <c r="J11" s="94">
        <f>'Наполни свое лето |FIT18'!J31+25</f>
        <v>17486</v>
      </c>
      <c r="K11" s="94">
        <f>'Наполни свое лето |FIT18'!K31+25</f>
        <v>17486</v>
      </c>
      <c r="L11" s="94">
        <f>'Наполни свое лето |FIT18'!L31+25</f>
        <v>16155</v>
      </c>
      <c r="M11" s="94">
        <f>'Наполни свое лето |FIT18'!M31+25</f>
        <v>17486</v>
      </c>
      <c r="N11" s="94">
        <f>'Наполни свое лето |FIT18'!N31+25</f>
        <v>17486</v>
      </c>
      <c r="O11" s="94">
        <f>'Наполни свое лето |FIT18'!O31+25</f>
        <v>16155</v>
      </c>
      <c r="P11" s="94">
        <f>'Наполни свое лето |FIT18'!P31+25</f>
        <v>16155</v>
      </c>
      <c r="Q11" s="94">
        <f>'Наполни свое лето |FIT18'!Q31+25</f>
        <v>15372</v>
      </c>
      <c r="R11" s="94">
        <f>'Наполни свое лето |FIT18'!R31+25</f>
        <v>16155</v>
      </c>
      <c r="S11" s="94">
        <f>'Наполни свое лето |FIT18'!S31+25</f>
        <v>20305</v>
      </c>
      <c r="T11" s="94">
        <f>'Наполни свое лето |FIT18'!T31+25</f>
        <v>20305</v>
      </c>
      <c r="U11" s="94">
        <f>'Наполни свое лето |FIT18'!U31+25</f>
        <v>16155</v>
      </c>
      <c r="V11" s="94">
        <f>'Наполни свое лето |FIT18'!V31+25</f>
        <v>15372</v>
      </c>
      <c r="W11" s="94">
        <f>'Наполни свое лето |FIT18'!W31+25</f>
        <v>17486</v>
      </c>
      <c r="X11" s="94">
        <f>'Наполни свое лето |FIT18'!X31+25</f>
        <v>16155</v>
      </c>
      <c r="Y11" s="94">
        <f>'Наполни свое лето |FIT18'!Y31+25</f>
        <v>17486</v>
      </c>
      <c r="Z11" s="94">
        <f>'Наполни свое лето |FIT18'!Z31+25</f>
        <v>16155</v>
      </c>
      <c r="AA11" s="94">
        <f>'Наполни свое лето |FIT18'!AA31+25</f>
        <v>18974</v>
      </c>
      <c r="AB11" s="94">
        <f>'Наполни свое лето |FIT18'!AB31+25</f>
        <v>18974</v>
      </c>
      <c r="AC11" s="94">
        <f>'Наполни свое лето |FIT18'!AC31+25</f>
        <v>20305</v>
      </c>
      <c r="AD11" s="94">
        <f>'Наполни свое лето |FIT18'!AD31+25</f>
        <v>17486</v>
      </c>
      <c r="AE11" s="94">
        <f>'Наполни свое лето |FIT18'!AE31+25</f>
        <v>17486</v>
      </c>
      <c r="AF11" s="94">
        <f>'Наполни свое лето |FIT18'!AF31+25</f>
        <v>17486</v>
      </c>
      <c r="AG11" s="94">
        <f>'Наполни свое лето |FIT18'!AG31+25</f>
        <v>16155</v>
      </c>
      <c r="AH11" s="94">
        <f>'Наполни свое лето |FIT18'!AH31+25</f>
        <v>15372</v>
      </c>
      <c r="AI11" s="94">
        <f>'Наполни свое лето |FIT18'!AI31+25</f>
        <v>14433</v>
      </c>
      <c r="AJ11" s="94">
        <f>'Наполни свое лето |FIT18'!AJ31+25</f>
        <v>14433</v>
      </c>
      <c r="AK11" s="94">
        <f>'Наполни свое лето |FIT18'!AK31+25</f>
        <v>13493</v>
      </c>
      <c r="AL11" s="94">
        <f>'Наполни свое лето |FIT18'!AL31+25</f>
        <v>12553</v>
      </c>
      <c r="AM11" s="94">
        <f>'Наполни свое лето |FIT18'!AM31+25</f>
        <v>13493</v>
      </c>
      <c r="AN11" s="94">
        <f>'Наполни свое лето |FIT18'!AN31+25</f>
        <v>13493</v>
      </c>
      <c r="AO11" s="94">
        <f>'Наполни свое лето |FIT18'!AO31+25</f>
        <v>12553</v>
      </c>
      <c r="AP11" s="94">
        <f>'Наполни свое лето |FIT18'!AP31+25</f>
        <v>15372</v>
      </c>
      <c r="AQ11" s="94">
        <f>'Наполни свое лето |FIT18'!AQ31+25</f>
        <v>15372</v>
      </c>
      <c r="AR11" s="94">
        <f>'Наполни свое лето |FIT18'!AR31+25</f>
        <v>14433</v>
      </c>
      <c r="AS11" s="94">
        <f>'Наполни свое лето |FIT18'!AS31+25</f>
        <v>12553</v>
      </c>
    </row>
    <row r="12" spans="1:45"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row>
    <row r="13" spans="1:45" s="50" customFormat="1" x14ac:dyDescent="0.2">
      <c r="A13" s="88">
        <f>A7</f>
        <v>1</v>
      </c>
      <c r="B13" s="94">
        <f>'Наполни свое лето |FIT18'!B33+25</f>
        <v>18426</v>
      </c>
      <c r="C13" s="94">
        <f>'Наполни свое лето |FIT18'!C33+25</f>
        <v>15607</v>
      </c>
      <c r="D13" s="94">
        <f>'Наполни свое лето |FIT18'!D33+25</f>
        <v>14824</v>
      </c>
      <c r="E13" s="94">
        <f>'Наполни свое лето |FIT18'!E33+25</f>
        <v>14824</v>
      </c>
      <c r="F13" s="94">
        <f>'Наполни свое лето |FIT18'!F33+25</f>
        <v>18426</v>
      </c>
      <c r="G13" s="94">
        <f>'Наполни свое лето |FIT18'!G33+25</f>
        <v>18426</v>
      </c>
      <c r="H13" s="94">
        <f>'Наполни свое лето |FIT18'!H33+25</f>
        <v>16938</v>
      </c>
      <c r="I13" s="94">
        <f>'Наполни свое лето |FIT18'!I33+25</f>
        <v>18426</v>
      </c>
      <c r="J13" s="94">
        <f>'Наполни свое лето |FIT18'!J33+25</f>
        <v>16938</v>
      </c>
      <c r="K13" s="94">
        <f>'Наполни свое лето |FIT18'!K33+25</f>
        <v>16938</v>
      </c>
      <c r="L13" s="94">
        <f>'Наполни свое лето |FIT18'!L33+25</f>
        <v>15607</v>
      </c>
      <c r="M13" s="94">
        <f>'Наполни свое лето |FIT18'!M33+25</f>
        <v>16938</v>
      </c>
      <c r="N13" s="94">
        <f>'Наполни свое лето |FIT18'!N33+25</f>
        <v>16938</v>
      </c>
      <c r="O13" s="94">
        <f>'Наполни свое лето |FIT18'!O33+25</f>
        <v>15607</v>
      </c>
      <c r="P13" s="94">
        <f>'Наполни свое лето |FIT18'!P33+25</f>
        <v>15607</v>
      </c>
      <c r="Q13" s="94">
        <f>'Наполни свое лето |FIT18'!Q33+25</f>
        <v>14824</v>
      </c>
      <c r="R13" s="94">
        <f>'Наполни свое лето |FIT18'!R33+25</f>
        <v>15607</v>
      </c>
      <c r="S13" s="94">
        <f>'Наполни свое лето |FIT18'!S33+25</f>
        <v>19757</v>
      </c>
      <c r="T13" s="94">
        <f>'Наполни свое лето |FIT18'!T33+25</f>
        <v>19757</v>
      </c>
      <c r="U13" s="94">
        <f>'Наполни свое лето |FIT18'!U33+25</f>
        <v>15607</v>
      </c>
      <c r="V13" s="94">
        <f>'Наполни свое лето |FIT18'!V33+25</f>
        <v>14824</v>
      </c>
      <c r="W13" s="94">
        <f>'Наполни свое лето |FIT18'!W33+25</f>
        <v>16938</v>
      </c>
      <c r="X13" s="94">
        <f>'Наполни свое лето |FIT18'!X33+25</f>
        <v>15607</v>
      </c>
      <c r="Y13" s="94">
        <f>'Наполни свое лето |FIT18'!Y33+25</f>
        <v>16938</v>
      </c>
      <c r="Z13" s="94">
        <f>'Наполни свое лето |FIT18'!Z33+25</f>
        <v>15607</v>
      </c>
      <c r="AA13" s="94">
        <f>'Наполни свое лето |FIT18'!AA33+25</f>
        <v>18426</v>
      </c>
      <c r="AB13" s="94">
        <f>'Наполни свое лето |FIT18'!AB33+25</f>
        <v>18426</v>
      </c>
      <c r="AC13" s="94">
        <f>'Наполни свое лето |FIT18'!AC33+25</f>
        <v>19757</v>
      </c>
      <c r="AD13" s="94">
        <f>'Наполни свое лето |FIT18'!AD33+25</f>
        <v>16938</v>
      </c>
      <c r="AE13" s="94">
        <f>'Наполни свое лето |FIT18'!AE33+25</f>
        <v>16938</v>
      </c>
      <c r="AF13" s="94">
        <f>'Наполни свое лето |FIT18'!AF33+25</f>
        <v>16938</v>
      </c>
      <c r="AG13" s="94">
        <f>'Наполни свое лето |FIT18'!AG33+25</f>
        <v>15607</v>
      </c>
      <c r="AH13" s="94">
        <f>'Наполни свое лето |FIT18'!AH33+25</f>
        <v>14824</v>
      </c>
      <c r="AI13" s="94">
        <f>'Наполни свое лето |FIT18'!AI33+25</f>
        <v>13885</v>
      </c>
      <c r="AJ13" s="94">
        <f>'Наполни свое лето |FIT18'!AJ33+25</f>
        <v>13885</v>
      </c>
      <c r="AK13" s="94">
        <f>'Наполни свое лето |FIT18'!AK33+25</f>
        <v>12945</v>
      </c>
      <c r="AL13" s="94">
        <f>'Наполни свое лето |FIT18'!AL33+25</f>
        <v>12005</v>
      </c>
      <c r="AM13" s="94">
        <f>'Наполни свое лето |FIT18'!AM33+25</f>
        <v>12945</v>
      </c>
      <c r="AN13" s="94">
        <f>'Наполни свое лето |FIT18'!AN33+25</f>
        <v>12945</v>
      </c>
      <c r="AO13" s="94">
        <f>'Наполни свое лето |FIT18'!AO33+25</f>
        <v>12005</v>
      </c>
      <c r="AP13" s="94">
        <f>'Наполни свое лето |FIT18'!AP33+25</f>
        <v>14824</v>
      </c>
      <c r="AQ13" s="94">
        <f>'Наполни свое лето |FIT18'!AQ33+25</f>
        <v>14824</v>
      </c>
      <c r="AR13" s="94">
        <f>'Наполни свое лето |FIT18'!AR33+25</f>
        <v>13885</v>
      </c>
      <c r="AS13" s="94">
        <f>'Наполни свое лето |FIT18'!AS33+25</f>
        <v>12005</v>
      </c>
    </row>
    <row r="14" spans="1:45" s="50" customFormat="1" x14ac:dyDescent="0.2">
      <c r="A14" s="88">
        <f>A8</f>
        <v>2</v>
      </c>
      <c r="B14" s="94">
        <f>'Наполни свое лето |FIT18'!B34+25</f>
        <v>19757</v>
      </c>
      <c r="C14" s="94">
        <f>'Наполни свое лето |FIT18'!C34+25</f>
        <v>16938</v>
      </c>
      <c r="D14" s="94">
        <f>'Наполни свое лето |FIT18'!D34+25</f>
        <v>16155</v>
      </c>
      <c r="E14" s="94">
        <f>'Наполни свое лето |FIT18'!E34+25</f>
        <v>16155</v>
      </c>
      <c r="F14" s="94">
        <f>'Наполни свое лето |FIT18'!F34+25</f>
        <v>19757</v>
      </c>
      <c r="G14" s="94">
        <f>'Наполни свое лето |FIT18'!G34+25</f>
        <v>19757</v>
      </c>
      <c r="H14" s="94">
        <f>'Наполни свое лето |FIT18'!H34+25</f>
        <v>18269</v>
      </c>
      <c r="I14" s="94">
        <f>'Наполни свое лето |FIT18'!I34+25</f>
        <v>19757</v>
      </c>
      <c r="J14" s="94">
        <f>'Наполни свое лето |FIT18'!J34+25</f>
        <v>18269</v>
      </c>
      <c r="K14" s="94">
        <f>'Наполни свое лето |FIT18'!K34+25</f>
        <v>18269</v>
      </c>
      <c r="L14" s="94">
        <f>'Наполни свое лето |FIT18'!L34+25</f>
        <v>16938</v>
      </c>
      <c r="M14" s="94">
        <f>'Наполни свое лето |FIT18'!M34+25</f>
        <v>18269</v>
      </c>
      <c r="N14" s="94">
        <f>'Наполни свое лето |FIT18'!N34+25</f>
        <v>18269</v>
      </c>
      <c r="O14" s="94">
        <f>'Наполни свое лето |FIT18'!O34+25</f>
        <v>16938</v>
      </c>
      <c r="P14" s="94">
        <f>'Наполни свое лето |FIT18'!P34+25</f>
        <v>16938</v>
      </c>
      <c r="Q14" s="94">
        <f>'Наполни свое лето |FIT18'!Q34+25</f>
        <v>16155</v>
      </c>
      <c r="R14" s="94">
        <f>'Наполни свое лето |FIT18'!R34+25</f>
        <v>16938</v>
      </c>
      <c r="S14" s="94">
        <f>'Наполни свое лето |FIT18'!S34+25</f>
        <v>21088</v>
      </c>
      <c r="T14" s="94">
        <f>'Наполни свое лето |FIT18'!T34+25</f>
        <v>21088</v>
      </c>
      <c r="U14" s="94">
        <f>'Наполни свое лето |FIT18'!U34+25</f>
        <v>16938</v>
      </c>
      <c r="V14" s="94">
        <f>'Наполни свое лето |FIT18'!V34+25</f>
        <v>16155</v>
      </c>
      <c r="W14" s="94">
        <f>'Наполни свое лето |FIT18'!W34+25</f>
        <v>18269</v>
      </c>
      <c r="X14" s="94">
        <f>'Наполни свое лето |FIT18'!X34+25</f>
        <v>16938</v>
      </c>
      <c r="Y14" s="94">
        <f>'Наполни свое лето |FIT18'!Y34+25</f>
        <v>18269</v>
      </c>
      <c r="Z14" s="94">
        <f>'Наполни свое лето |FIT18'!Z34+25</f>
        <v>16938</v>
      </c>
      <c r="AA14" s="94">
        <f>'Наполни свое лето |FIT18'!AA34+25</f>
        <v>19757</v>
      </c>
      <c r="AB14" s="94">
        <f>'Наполни свое лето |FIT18'!AB34+25</f>
        <v>19757</v>
      </c>
      <c r="AC14" s="94">
        <f>'Наполни свое лето |FIT18'!AC34+25</f>
        <v>21088</v>
      </c>
      <c r="AD14" s="94">
        <f>'Наполни свое лето |FIT18'!AD34+25</f>
        <v>18269</v>
      </c>
      <c r="AE14" s="94">
        <f>'Наполни свое лето |FIT18'!AE34+25</f>
        <v>18269</v>
      </c>
      <c r="AF14" s="94">
        <f>'Наполни свое лето |FIT18'!AF34+25</f>
        <v>18269</v>
      </c>
      <c r="AG14" s="94">
        <f>'Наполни свое лето |FIT18'!AG34+25</f>
        <v>16938</v>
      </c>
      <c r="AH14" s="94">
        <f>'Наполни свое лето |FIT18'!AH34+25</f>
        <v>16155</v>
      </c>
      <c r="AI14" s="94">
        <f>'Наполни свое лето |FIT18'!AI34+25</f>
        <v>15216</v>
      </c>
      <c r="AJ14" s="94">
        <f>'Наполни свое лето |FIT18'!AJ34+25</f>
        <v>15216</v>
      </c>
      <c r="AK14" s="94">
        <f>'Наполни свое лето |FIT18'!AK34+25</f>
        <v>14276</v>
      </c>
      <c r="AL14" s="94">
        <f>'Наполни свое лето |FIT18'!AL34+25</f>
        <v>13336</v>
      </c>
      <c r="AM14" s="94">
        <f>'Наполни свое лето |FIT18'!AM34+25</f>
        <v>14276</v>
      </c>
      <c r="AN14" s="94">
        <f>'Наполни свое лето |FIT18'!AN34+25</f>
        <v>14276</v>
      </c>
      <c r="AO14" s="94">
        <f>'Наполни свое лето |FIT18'!AO34+25</f>
        <v>13336</v>
      </c>
      <c r="AP14" s="94">
        <f>'Наполни свое лето |FIT18'!AP34+25</f>
        <v>16155</v>
      </c>
      <c r="AQ14" s="94">
        <f>'Наполни свое лето |FIT18'!AQ34+25</f>
        <v>16155</v>
      </c>
      <c r="AR14" s="94">
        <f>'Наполни свое лето |FIT18'!AR34+25</f>
        <v>15216</v>
      </c>
      <c r="AS14" s="94">
        <f>'Наполни свое лето |FIT18'!AS34+25</f>
        <v>13336</v>
      </c>
    </row>
    <row r="15" spans="1:45"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row>
    <row r="16" spans="1:45" s="50" customFormat="1" x14ac:dyDescent="0.2">
      <c r="A16" s="88">
        <f>A7</f>
        <v>1</v>
      </c>
      <c r="B16" s="94">
        <f>'Наполни свое лето |FIT18'!B36+25</f>
        <v>19757</v>
      </c>
      <c r="C16" s="94">
        <f>'Наполни свое лето |FIT18'!C36+25</f>
        <v>16938</v>
      </c>
      <c r="D16" s="94">
        <f>'Наполни свое лето |FIT18'!D36+25</f>
        <v>16155</v>
      </c>
      <c r="E16" s="94">
        <f>'Наполни свое лето |FIT18'!E36+25</f>
        <v>16155</v>
      </c>
      <c r="F16" s="94">
        <f>'Наполни свое лето |FIT18'!F36+25</f>
        <v>19757</v>
      </c>
      <c r="G16" s="94">
        <f>'Наполни свое лето |FIT18'!G36+25</f>
        <v>19757</v>
      </c>
      <c r="H16" s="94">
        <f>'Наполни свое лето |FIT18'!H36+25</f>
        <v>18269</v>
      </c>
      <c r="I16" s="94">
        <f>'Наполни свое лето |FIT18'!I36+25</f>
        <v>19757</v>
      </c>
      <c r="J16" s="94">
        <f>'Наполни свое лето |FIT18'!J36+25</f>
        <v>18269</v>
      </c>
      <c r="K16" s="94">
        <f>'Наполни свое лето |FIT18'!K36+25</f>
        <v>18269</v>
      </c>
      <c r="L16" s="94">
        <f>'Наполни свое лето |FIT18'!L36+25</f>
        <v>16938</v>
      </c>
      <c r="M16" s="94">
        <f>'Наполни свое лето |FIT18'!M36+25</f>
        <v>18269</v>
      </c>
      <c r="N16" s="94">
        <f>'Наполни свое лето |FIT18'!N36+25</f>
        <v>18269</v>
      </c>
      <c r="O16" s="94">
        <f>'Наполни свое лето |FIT18'!O36+25</f>
        <v>16938</v>
      </c>
      <c r="P16" s="94">
        <f>'Наполни свое лето |FIT18'!P36+25</f>
        <v>16938</v>
      </c>
      <c r="Q16" s="94">
        <f>'Наполни свое лето |FIT18'!Q36+25</f>
        <v>16155</v>
      </c>
      <c r="R16" s="94">
        <f>'Наполни свое лето |FIT18'!R36+25</f>
        <v>16938</v>
      </c>
      <c r="S16" s="94">
        <f>'Наполни свое лето |FIT18'!S36+25</f>
        <v>21088</v>
      </c>
      <c r="T16" s="94">
        <f>'Наполни свое лето |FIT18'!T36+25</f>
        <v>21088</v>
      </c>
      <c r="U16" s="94">
        <f>'Наполни свое лето |FIT18'!U36+25</f>
        <v>16938</v>
      </c>
      <c r="V16" s="94">
        <f>'Наполни свое лето |FIT18'!V36+25</f>
        <v>16155</v>
      </c>
      <c r="W16" s="94">
        <f>'Наполни свое лето |FIT18'!W36+25</f>
        <v>18269</v>
      </c>
      <c r="X16" s="94">
        <f>'Наполни свое лето |FIT18'!X36+25</f>
        <v>16938</v>
      </c>
      <c r="Y16" s="94">
        <f>'Наполни свое лето |FIT18'!Y36+25</f>
        <v>18269</v>
      </c>
      <c r="Z16" s="94">
        <f>'Наполни свое лето |FIT18'!Z36+25</f>
        <v>16938</v>
      </c>
      <c r="AA16" s="94">
        <f>'Наполни свое лето |FIT18'!AA36+25</f>
        <v>19757</v>
      </c>
      <c r="AB16" s="94">
        <f>'Наполни свое лето |FIT18'!AB36+25</f>
        <v>19757</v>
      </c>
      <c r="AC16" s="94">
        <f>'Наполни свое лето |FIT18'!AC36+25</f>
        <v>21088</v>
      </c>
      <c r="AD16" s="94">
        <f>'Наполни свое лето |FIT18'!AD36+25</f>
        <v>18269</v>
      </c>
      <c r="AE16" s="94">
        <f>'Наполни свое лето |FIT18'!AE36+25</f>
        <v>18269</v>
      </c>
      <c r="AF16" s="94">
        <f>'Наполни свое лето |FIT18'!AF36+25</f>
        <v>18269</v>
      </c>
      <c r="AG16" s="94">
        <f>'Наполни свое лето |FIT18'!AG36+25</f>
        <v>16938</v>
      </c>
      <c r="AH16" s="94">
        <f>'Наполни свое лето |FIT18'!AH36+25</f>
        <v>16155</v>
      </c>
      <c r="AI16" s="94">
        <f>'Наполни свое лето |FIT18'!AI36+25</f>
        <v>15216</v>
      </c>
      <c r="AJ16" s="94">
        <f>'Наполни свое лето |FIT18'!AJ36+25</f>
        <v>15216</v>
      </c>
      <c r="AK16" s="94">
        <f>'Наполни свое лето |FIT18'!AK36+25</f>
        <v>14276</v>
      </c>
      <c r="AL16" s="94">
        <f>'Наполни свое лето |FIT18'!AL36+25</f>
        <v>13336</v>
      </c>
      <c r="AM16" s="94">
        <f>'Наполни свое лето |FIT18'!AM36+25</f>
        <v>14276</v>
      </c>
      <c r="AN16" s="94">
        <f>'Наполни свое лето |FIT18'!AN36+25</f>
        <v>14276</v>
      </c>
      <c r="AO16" s="94">
        <f>'Наполни свое лето |FIT18'!AO36+25</f>
        <v>13336</v>
      </c>
      <c r="AP16" s="94">
        <f>'Наполни свое лето |FIT18'!AP36+25</f>
        <v>16155</v>
      </c>
      <c r="AQ16" s="94">
        <f>'Наполни свое лето |FIT18'!AQ36+25</f>
        <v>16155</v>
      </c>
      <c r="AR16" s="94">
        <f>'Наполни свое лето |FIT18'!AR36+25</f>
        <v>15216</v>
      </c>
      <c r="AS16" s="94">
        <f>'Наполни свое лето |FIT18'!AS36+25</f>
        <v>13336</v>
      </c>
    </row>
    <row r="17" spans="1:45" s="50" customFormat="1" x14ac:dyDescent="0.2">
      <c r="A17" s="88">
        <f>A8</f>
        <v>2</v>
      </c>
      <c r="B17" s="94">
        <f>'Наполни свое лето |FIT18'!B37+25</f>
        <v>21088</v>
      </c>
      <c r="C17" s="94">
        <f>'Наполни свое лето |FIT18'!C37+25</f>
        <v>18269</v>
      </c>
      <c r="D17" s="94">
        <f>'Наполни свое лето |FIT18'!D37+25</f>
        <v>17486</v>
      </c>
      <c r="E17" s="94">
        <f>'Наполни свое лето |FIT18'!E37+25</f>
        <v>17486</v>
      </c>
      <c r="F17" s="94">
        <f>'Наполни свое лето |FIT18'!F37+25</f>
        <v>21088</v>
      </c>
      <c r="G17" s="94">
        <f>'Наполни свое лето |FIT18'!G37+25</f>
        <v>21088</v>
      </c>
      <c r="H17" s="94">
        <f>'Наполни свое лето |FIT18'!H37+25</f>
        <v>19600</v>
      </c>
      <c r="I17" s="94">
        <f>'Наполни свое лето |FIT18'!I37+25</f>
        <v>21088</v>
      </c>
      <c r="J17" s="94">
        <f>'Наполни свое лето |FIT18'!J37+25</f>
        <v>19600</v>
      </c>
      <c r="K17" s="94">
        <f>'Наполни свое лето |FIT18'!K37+25</f>
        <v>19600</v>
      </c>
      <c r="L17" s="94">
        <f>'Наполни свое лето |FIT18'!L37+25</f>
        <v>18269</v>
      </c>
      <c r="M17" s="94">
        <f>'Наполни свое лето |FIT18'!M37+25</f>
        <v>19600</v>
      </c>
      <c r="N17" s="94">
        <f>'Наполни свое лето |FIT18'!N37+25</f>
        <v>19600</v>
      </c>
      <c r="O17" s="94">
        <f>'Наполни свое лето |FIT18'!O37+25</f>
        <v>18269</v>
      </c>
      <c r="P17" s="94">
        <f>'Наполни свое лето |FIT18'!P37+25</f>
        <v>18269</v>
      </c>
      <c r="Q17" s="94">
        <f>'Наполни свое лето |FIT18'!Q37+25</f>
        <v>17486</v>
      </c>
      <c r="R17" s="94">
        <f>'Наполни свое лето |FIT18'!R37+25</f>
        <v>18269</v>
      </c>
      <c r="S17" s="94">
        <f>'Наполни свое лето |FIT18'!S37+25</f>
        <v>22419</v>
      </c>
      <c r="T17" s="94">
        <f>'Наполни свое лето |FIT18'!T37+25</f>
        <v>22419</v>
      </c>
      <c r="U17" s="94">
        <f>'Наполни свое лето |FIT18'!U37+25</f>
        <v>18269</v>
      </c>
      <c r="V17" s="94">
        <f>'Наполни свое лето |FIT18'!V37+25</f>
        <v>17486</v>
      </c>
      <c r="W17" s="94">
        <f>'Наполни свое лето |FIT18'!W37+25</f>
        <v>19600</v>
      </c>
      <c r="X17" s="94">
        <f>'Наполни свое лето |FIT18'!X37+25</f>
        <v>18269</v>
      </c>
      <c r="Y17" s="94">
        <f>'Наполни свое лето |FIT18'!Y37+25</f>
        <v>19600</v>
      </c>
      <c r="Z17" s="94">
        <f>'Наполни свое лето |FIT18'!Z37+25</f>
        <v>18269</v>
      </c>
      <c r="AA17" s="94">
        <f>'Наполни свое лето |FIT18'!AA37+25</f>
        <v>21088</v>
      </c>
      <c r="AB17" s="94">
        <f>'Наполни свое лето |FIT18'!AB37+25</f>
        <v>21088</v>
      </c>
      <c r="AC17" s="94">
        <f>'Наполни свое лето |FIT18'!AC37+25</f>
        <v>22419</v>
      </c>
      <c r="AD17" s="94">
        <f>'Наполни свое лето |FIT18'!AD37+25</f>
        <v>19600</v>
      </c>
      <c r="AE17" s="94">
        <f>'Наполни свое лето |FIT18'!AE37+25</f>
        <v>19600</v>
      </c>
      <c r="AF17" s="94">
        <f>'Наполни свое лето |FIT18'!AF37+25</f>
        <v>19600</v>
      </c>
      <c r="AG17" s="94">
        <f>'Наполни свое лето |FIT18'!AG37+25</f>
        <v>18269</v>
      </c>
      <c r="AH17" s="94">
        <f>'Наполни свое лето |FIT18'!AH37+25</f>
        <v>17486</v>
      </c>
      <c r="AI17" s="94">
        <f>'Наполни свое лето |FIT18'!AI37+25</f>
        <v>16547</v>
      </c>
      <c r="AJ17" s="94">
        <f>'Наполни свое лето |FIT18'!AJ37+25</f>
        <v>16547</v>
      </c>
      <c r="AK17" s="94">
        <f>'Наполни свое лето |FIT18'!AK37+25</f>
        <v>15607</v>
      </c>
      <c r="AL17" s="94">
        <f>'Наполни свое лето |FIT18'!AL37+25</f>
        <v>14668</v>
      </c>
      <c r="AM17" s="94">
        <f>'Наполни свое лето |FIT18'!AM37+25</f>
        <v>15607</v>
      </c>
      <c r="AN17" s="94">
        <f>'Наполни свое лето |FIT18'!AN37+25</f>
        <v>15607</v>
      </c>
      <c r="AO17" s="94">
        <f>'Наполни свое лето |FIT18'!AO37+25</f>
        <v>14668</v>
      </c>
      <c r="AP17" s="94">
        <f>'Наполни свое лето |FIT18'!AP37+25</f>
        <v>17486</v>
      </c>
      <c r="AQ17" s="94">
        <f>'Наполни свое лето |FIT18'!AQ37+25</f>
        <v>17486</v>
      </c>
      <c r="AR17" s="94">
        <f>'Наполни свое лето |FIT18'!AR37+25</f>
        <v>16547</v>
      </c>
      <c r="AS17" s="94">
        <f>'Наполни свое лето |FIT18'!AS37+25</f>
        <v>14668</v>
      </c>
    </row>
    <row r="18" spans="1:45"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row>
    <row r="19" spans="1:45" s="50" customFormat="1" x14ac:dyDescent="0.2">
      <c r="A19" s="88">
        <f>A7</f>
        <v>1</v>
      </c>
      <c r="B19" s="94">
        <f>'Наполни свое лето |FIT18'!B39+25</f>
        <v>35652</v>
      </c>
      <c r="C19" s="94">
        <f>'Наполни свое лето |FIT18'!C39+25</f>
        <v>32833</v>
      </c>
      <c r="D19" s="94">
        <f>'Наполни свое лето |FIT18'!D39+25</f>
        <v>32050</v>
      </c>
      <c r="E19" s="94">
        <f>'Наполни свое лето |FIT18'!E39+25</f>
        <v>32050</v>
      </c>
      <c r="F19" s="94">
        <f>'Наполни свое лето |FIT18'!F39+25</f>
        <v>35652</v>
      </c>
      <c r="G19" s="94">
        <f>'Наполни свое лето |FIT18'!G39+25</f>
        <v>35652</v>
      </c>
      <c r="H19" s="94">
        <f>'Наполни свое лето |FIT18'!H39+25</f>
        <v>34164</v>
      </c>
      <c r="I19" s="94">
        <f>'Наполни свое лето |FIT18'!I39+25</f>
        <v>35652</v>
      </c>
      <c r="J19" s="94">
        <f>'Наполни свое лето |FIT18'!J39+25</f>
        <v>34164</v>
      </c>
      <c r="K19" s="94">
        <f>'Наполни свое лето |FIT18'!K39+25</f>
        <v>34164</v>
      </c>
      <c r="L19" s="94">
        <f>'Наполни свое лето |FIT18'!L39+25</f>
        <v>32833</v>
      </c>
      <c r="M19" s="94">
        <f>'Наполни свое лето |FIT18'!M39+25</f>
        <v>34164</v>
      </c>
      <c r="N19" s="94">
        <f>'Наполни свое лето |FIT18'!N39+25</f>
        <v>34164</v>
      </c>
      <c r="O19" s="94">
        <f>'Наполни свое лето |FIT18'!O39+25</f>
        <v>32833</v>
      </c>
      <c r="P19" s="94">
        <f>'Наполни свое лето |FIT18'!P39+25</f>
        <v>32833</v>
      </c>
      <c r="Q19" s="94">
        <f>'Наполни свое лето |FIT18'!Q39+25</f>
        <v>32050</v>
      </c>
      <c r="R19" s="94">
        <f>'Наполни свое лето |FIT18'!R39+25</f>
        <v>32833</v>
      </c>
      <c r="S19" s="94">
        <f>'Наполни свое лето |FIT18'!S39+25</f>
        <v>36983</v>
      </c>
      <c r="T19" s="94">
        <f>'Наполни свое лето |FIT18'!T39+25</f>
        <v>36983</v>
      </c>
      <c r="U19" s="94">
        <f>'Наполни свое лето |FIT18'!U39+25</f>
        <v>32833</v>
      </c>
      <c r="V19" s="94">
        <f>'Наполни свое лето |FIT18'!V39+25</f>
        <v>32050</v>
      </c>
      <c r="W19" s="94">
        <f>'Наполни свое лето |FIT18'!W39+25</f>
        <v>34164</v>
      </c>
      <c r="X19" s="94">
        <f>'Наполни свое лето |FIT18'!X39+25</f>
        <v>32833</v>
      </c>
      <c r="Y19" s="94">
        <f>'Наполни свое лето |FIT18'!Y39+25</f>
        <v>34164</v>
      </c>
      <c r="Z19" s="94">
        <f>'Наполни свое лето |FIT18'!Z39+25</f>
        <v>32833</v>
      </c>
      <c r="AA19" s="94">
        <f>'Наполни свое лето |FIT18'!AA39+25</f>
        <v>35652</v>
      </c>
      <c r="AB19" s="94">
        <f>'Наполни свое лето |FIT18'!AB39+25</f>
        <v>35652</v>
      </c>
      <c r="AC19" s="94">
        <f>'Наполни свое лето |FIT18'!AC39+25</f>
        <v>36983</v>
      </c>
      <c r="AD19" s="94">
        <f>'Наполни свое лето |FIT18'!AD39+25</f>
        <v>34164</v>
      </c>
      <c r="AE19" s="94">
        <f>'Наполни свое лето |FIT18'!AE39+25</f>
        <v>34164</v>
      </c>
      <c r="AF19" s="94">
        <f>'Наполни свое лето |FIT18'!AF39+25</f>
        <v>34164</v>
      </c>
      <c r="AG19" s="94">
        <f>'Наполни свое лето |FIT18'!AG39+25</f>
        <v>32833</v>
      </c>
      <c r="AH19" s="94">
        <f>'Наполни свое лето |FIT18'!AH39+25</f>
        <v>32050</v>
      </c>
      <c r="AI19" s="94">
        <f>'Наполни свое лето |FIT18'!AI39+25</f>
        <v>31111</v>
      </c>
      <c r="AJ19" s="94">
        <f>'Наполни свое лето |FIT18'!AJ39+25</f>
        <v>31111</v>
      </c>
      <c r="AK19" s="94">
        <f>'Наполни свое лето |FIT18'!AK39+25</f>
        <v>30171</v>
      </c>
      <c r="AL19" s="94">
        <f>'Наполни свое лето |FIT18'!AL39+25</f>
        <v>29231</v>
      </c>
      <c r="AM19" s="94">
        <f>'Наполни свое лето |FIT18'!AM39+25</f>
        <v>30171</v>
      </c>
      <c r="AN19" s="94">
        <f>'Наполни свое лето |FIT18'!AN39+25</f>
        <v>30171</v>
      </c>
      <c r="AO19" s="94">
        <f>'Наполни свое лето |FIT18'!AO39+25</f>
        <v>29231</v>
      </c>
      <c r="AP19" s="94">
        <f>'Наполни свое лето |FIT18'!AP39+25</f>
        <v>32050</v>
      </c>
      <c r="AQ19" s="94">
        <f>'Наполни свое лето |FIT18'!AQ39+25</f>
        <v>32050</v>
      </c>
      <c r="AR19" s="94">
        <f>'Наполни свое лето |FIT18'!AR39+25</f>
        <v>31111</v>
      </c>
      <c r="AS19" s="94">
        <f>'Наполни свое лето |FIT18'!AS39+25</f>
        <v>29231</v>
      </c>
    </row>
    <row r="20" spans="1:45" s="50" customFormat="1" x14ac:dyDescent="0.2">
      <c r="A20" s="88">
        <f>A8</f>
        <v>2</v>
      </c>
      <c r="B20" s="94">
        <f>'Наполни свое лето |FIT18'!B40+25</f>
        <v>36983</v>
      </c>
      <c r="C20" s="94">
        <f>'Наполни свое лето |FIT18'!C40+25</f>
        <v>34164</v>
      </c>
      <c r="D20" s="94">
        <f>'Наполни свое лето |FIT18'!D40+25</f>
        <v>33381</v>
      </c>
      <c r="E20" s="94">
        <f>'Наполни свое лето |FIT18'!E40+25</f>
        <v>33381</v>
      </c>
      <c r="F20" s="94">
        <f>'Наполни свое лето |FIT18'!F40+25</f>
        <v>36983</v>
      </c>
      <c r="G20" s="94">
        <f>'Наполни свое лето |FIT18'!G40+25</f>
        <v>36983</v>
      </c>
      <c r="H20" s="94">
        <f>'Наполни свое лето |FIT18'!H40+25</f>
        <v>35495</v>
      </c>
      <c r="I20" s="94">
        <f>'Наполни свое лето |FIT18'!I40+25</f>
        <v>36983</v>
      </c>
      <c r="J20" s="94">
        <f>'Наполни свое лето |FIT18'!J40+25</f>
        <v>35495</v>
      </c>
      <c r="K20" s="94">
        <f>'Наполни свое лето |FIT18'!K40+25</f>
        <v>35495</v>
      </c>
      <c r="L20" s="94">
        <f>'Наполни свое лето |FIT18'!L40+25</f>
        <v>34164</v>
      </c>
      <c r="M20" s="94">
        <f>'Наполни свое лето |FIT18'!M40+25</f>
        <v>35495</v>
      </c>
      <c r="N20" s="94">
        <f>'Наполни свое лето |FIT18'!N40+25</f>
        <v>35495</v>
      </c>
      <c r="O20" s="94">
        <f>'Наполни свое лето |FIT18'!O40+25</f>
        <v>34164</v>
      </c>
      <c r="P20" s="94">
        <f>'Наполни свое лето |FIT18'!P40+25</f>
        <v>34164</v>
      </c>
      <c r="Q20" s="94">
        <f>'Наполни свое лето |FIT18'!Q40+25</f>
        <v>33381</v>
      </c>
      <c r="R20" s="94">
        <f>'Наполни свое лето |FIT18'!R40+25</f>
        <v>34164</v>
      </c>
      <c r="S20" s="94">
        <f>'Наполни свое лето |FIT18'!S40+25</f>
        <v>38314</v>
      </c>
      <c r="T20" s="94">
        <f>'Наполни свое лето |FIT18'!T40+25</f>
        <v>38314</v>
      </c>
      <c r="U20" s="94">
        <f>'Наполни свое лето |FIT18'!U40+25</f>
        <v>34164</v>
      </c>
      <c r="V20" s="94">
        <f>'Наполни свое лето |FIT18'!V40+25</f>
        <v>33381</v>
      </c>
      <c r="W20" s="94">
        <f>'Наполни свое лето |FIT18'!W40+25</f>
        <v>35495</v>
      </c>
      <c r="X20" s="94">
        <f>'Наполни свое лето |FIT18'!X40+25</f>
        <v>34164</v>
      </c>
      <c r="Y20" s="94">
        <f>'Наполни свое лето |FIT18'!Y40+25</f>
        <v>35495</v>
      </c>
      <c r="Z20" s="94">
        <f>'Наполни свое лето |FIT18'!Z40+25</f>
        <v>34164</v>
      </c>
      <c r="AA20" s="94">
        <f>'Наполни свое лето |FIT18'!AA40+25</f>
        <v>36983</v>
      </c>
      <c r="AB20" s="94">
        <f>'Наполни свое лето |FIT18'!AB40+25</f>
        <v>36983</v>
      </c>
      <c r="AC20" s="94">
        <f>'Наполни свое лето |FIT18'!AC40+25</f>
        <v>38314</v>
      </c>
      <c r="AD20" s="94">
        <f>'Наполни свое лето |FIT18'!AD40+25</f>
        <v>35495</v>
      </c>
      <c r="AE20" s="94">
        <f>'Наполни свое лето |FIT18'!AE40+25</f>
        <v>35495</v>
      </c>
      <c r="AF20" s="94">
        <f>'Наполни свое лето |FIT18'!AF40+25</f>
        <v>35495</v>
      </c>
      <c r="AG20" s="94">
        <f>'Наполни свое лето |FIT18'!AG40+25</f>
        <v>34164</v>
      </c>
      <c r="AH20" s="94">
        <f>'Наполни свое лето |FIT18'!AH40+25</f>
        <v>33381</v>
      </c>
      <c r="AI20" s="94">
        <f>'Наполни свое лето |FIT18'!AI40+25</f>
        <v>32442</v>
      </c>
      <c r="AJ20" s="94">
        <f>'Наполни свое лето |FIT18'!AJ40+25</f>
        <v>32442</v>
      </c>
      <c r="AK20" s="94">
        <f>'Наполни свое лето |FIT18'!AK40+25</f>
        <v>31502</v>
      </c>
      <c r="AL20" s="94">
        <f>'Наполни свое лето |FIT18'!AL40+25</f>
        <v>30562</v>
      </c>
      <c r="AM20" s="94">
        <f>'Наполни свое лето |FIT18'!AM40+25</f>
        <v>31502</v>
      </c>
      <c r="AN20" s="94">
        <f>'Наполни свое лето |FIT18'!AN40+25</f>
        <v>31502</v>
      </c>
      <c r="AO20" s="94">
        <f>'Наполни свое лето |FIT18'!AO40+25</f>
        <v>30562</v>
      </c>
      <c r="AP20" s="94">
        <f>'Наполни свое лето |FIT18'!AP40+25</f>
        <v>33381</v>
      </c>
      <c r="AQ20" s="94">
        <f>'Наполни свое лето |FIT18'!AQ40+25</f>
        <v>33381</v>
      </c>
      <c r="AR20" s="94">
        <f>'Наполни свое лето |FIT18'!AR40+25</f>
        <v>32442</v>
      </c>
      <c r="AS20" s="94">
        <f>'Наполни свое лето |FIT18'!AS40+25</f>
        <v>30562</v>
      </c>
    </row>
    <row r="21" spans="1:45"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row>
    <row r="22" spans="1:45" s="50" customFormat="1" x14ac:dyDescent="0.2">
      <c r="A22" s="88" t="s">
        <v>88</v>
      </c>
      <c r="B22" s="94">
        <f>'Наполни свое лето |FIT18'!B42+25</f>
        <v>52643</v>
      </c>
      <c r="C22" s="94">
        <f>'Наполни свое лето |FIT18'!C42+25</f>
        <v>49824</v>
      </c>
      <c r="D22" s="94">
        <f>'Наполни свое лето |FIT18'!D42+25</f>
        <v>49041</v>
      </c>
      <c r="E22" s="94">
        <f>'Наполни свое лето |FIT18'!E42+25</f>
        <v>49041</v>
      </c>
      <c r="F22" s="94">
        <f>'Наполни свое лето |FIT18'!F42+25</f>
        <v>52643</v>
      </c>
      <c r="G22" s="94">
        <f>'Наполни свое лето |FIT18'!G42+25</f>
        <v>52643</v>
      </c>
      <c r="H22" s="94">
        <f>'Наполни свое лето |FIT18'!H42+25</f>
        <v>51155</v>
      </c>
      <c r="I22" s="94">
        <f>'Наполни свое лето |FIT18'!I42+25</f>
        <v>52643</v>
      </c>
      <c r="J22" s="94">
        <f>'Наполни свое лето |FIT18'!J42+25</f>
        <v>51155</v>
      </c>
      <c r="K22" s="94">
        <f>'Наполни свое лето |FIT18'!K42+25</f>
        <v>51155</v>
      </c>
      <c r="L22" s="94">
        <f>'Наполни свое лето |FIT18'!L42+25</f>
        <v>49824</v>
      </c>
      <c r="M22" s="94">
        <f>'Наполни свое лето |FIT18'!M42+25</f>
        <v>51155</v>
      </c>
      <c r="N22" s="94">
        <f>'Наполни свое лето |FIT18'!N42+25</f>
        <v>51155</v>
      </c>
      <c r="O22" s="94">
        <f>'Наполни свое лето |FIT18'!O42+25</f>
        <v>49824</v>
      </c>
      <c r="P22" s="94">
        <f>'Наполни свое лето |FIT18'!P42+25</f>
        <v>49824</v>
      </c>
      <c r="Q22" s="94">
        <f>'Наполни свое лето |FIT18'!Q42+25</f>
        <v>49041</v>
      </c>
      <c r="R22" s="94">
        <f>'Наполни свое лето |FIT18'!R42+25</f>
        <v>49824</v>
      </c>
      <c r="S22" s="94">
        <f>'Наполни свое лето |FIT18'!S42+25</f>
        <v>53974</v>
      </c>
      <c r="T22" s="94">
        <f>'Наполни свое лето |FIT18'!T42+25</f>
        <v>53974</v>
      </c>
      <c r="U22" s="94">
        <f>'Наполни свое лето |FIT18'!U42+25</f>
        <v>49824</v>
      </c>
      <c r="V22" s="94">
        <f>'Наполни свое лето |FIT18'!V42+25</f>
        <v>49041</v>
      </c>
      <c r="W22" s="94">
        <f>'Наполни свое лето |FIT18'!W42+25</f>
        <v>51155</v>
      </c>
      <c r="X22" s="94">
        <f>'Наполни свое лето |FIT18'!X42+25</f>
        <v>49824</v>
      </c>
      <c r="Y22" s="94">
        <f>'Наполни свое лето |FIT18'!Y42+25</f>
        <v>51155</v>
      </c>
      <c r="Z22" s="94">
        <f>'Наполни свое лето |FIT18'!Z42+25</f>
        <v>49824</v>
      </c>
      <c r="AA22" s="94">
        <f>'Наполни свое лето |FIT18'!AA42+25</f>
        <v>52643</v>
      </c>
      <c r="AB22" s="94">
        <f>'Наполни свое лето |FIT18'!AB42+25</f>
        <v>52643</v>
      </c>
      <c r="AC22" s="94">
        <f>'Наполни свое лето |FIT18'!AC42+25</f>
        <v>53974</v>
      </c>
      <c r="AD22" s="94">
        <f>'Наполни свое лето |FIT18'!AD42+25</f>
        <v>51155</v>
      </c>
      <c r="AE22" s="94">
        <f>'Наполни свое лето |FIT18'!AE42+25</f>
        <v>51155</v>
      </c>
      <c r="AF22" s="94">
        <f>'Наполни свое лето |FIT18'!AF42+25</f>
        <v>51155</v>
      </c>
      <c r="AG22" s="94">
        <f>'Наполни свое лето |FIT18'!AG42+25</f>
        <v>49824</v>
      </c>
      <c r="AH22" s="94">
        <f>'Наполни свое лето |FIT18'!AH42+25</f>
        <v>49041</v>
      </c>
      <c r="AI22" s="94">
        <f>'Наполни свое лето |FIT18'!AI42+25</f>
        <v>48102</v>
      </c>
      <c r="AJ22" s="94">
        <f>'Наполни свое лето |FIT18'!AJ42+25</f>
        <v>48102</v>
      </c>
      <c r="AK22" s="94">
        <f>'Наполни свое лето |FIT18'!AK42+25</f>
        <v>47162</v>
      </c>
      <c r="AL22" s="94">
        <f>'Наполни свое лето |FIT18'!AL42+25</f>
        <v>46222</v>
      </c>
      <c r="AM22" s="94">
        <f>'Наполни свое лето |FIT18'!AM42+25</f>
        <v>47162</v>
      </c>
      <c r="AN22" s="94">
        <f>'Наполни свое лето |FIT18'!AN42+25</f>
        <v>47162</v>
      </c>
      <c r="AO22" s="94">
        <f>'Наполни свое лето |FIT18'!AO42+25</f>
        <v>46222</v>
      </c>
      <c r="AP22" s="94">
        <f>'Наполни свое лето |FIT18'!AP42+25</f>
        <v>49041</v>
      </c>
      <c r="AQ22" s="94">
        <f>'Наполни свое лето |FIT18'!AQ42+25</f>
        <v>49041</v>
      </c>
      <c r="AR22" s="94">
        <f>'Наполни свое лето |FIT18'!AR42+25</f>
        <v>48102</v>
      </c>
      <c r="AS22" s="94">
        <f>'Наполни свое лето |FIT18'!AS42+25</f>
        <v>46222</v>
      </c>
    </row>
    <row r="23" spans="1:45" s="50" customFormat="1" ht="135" x14ac:dyDescent="0.2">
      <c r="A23" s="156" t="s">
        <v>278</v>
      </c>
      <c r="B23" s="4"/>
      <c r="C23" s="4"/>
      <c r="D23" s="4"/>
      <c r="E23" s="4"/>
      <c r="F23" s="4"/>
      <c r="G23" s="4"/>
      <c r="H23" s="4"/>
      <c r="I23" s="4"/>
      <c r="J23" s="4"/>
      <c r="K23" s="4"/>
      <c r="L23" s="4"/>
      <c r="M23" s="4"/>
      <c r="N23" s="4"/>
      <c r="O23" s="4"/>
      <c r="P23" s="4"/>
      <c r="Q23" s="4"/>
      <c r="R23" s="4"/>
      <c r="S23" s="4"/>
    </row>
    <row r="24" spans="1:45" s="50" customFormat="1" x14ac:dyDescent="0.2">
      <c r="A24" s="144" t="s">
        <v>71</v>
      </c>
    </row>
    <row r="25" spans="1:45" s="50" customFormat="1" x14ac:dyDescent="0.2">
      <c r="A25" s="57" t="s">
        <v>279</v>
      </c>
    </row>
    <row r="26" spans="1:45" x14ac:dyDescent="0.2">
      <c r="A26" s="57" t="s">
        <v>280</v>
      </c>
    </row>
    <row r="27" spans="1:45" ht="10.7" customHeight="1" thickBot="1" x14ac:dyDescent="0.25">
      <c r="A27" s="41"/>
    </row>
    <row r="28" spans="1:45" ht="12.75" thickBot="1" x14ac:dyDescent="0.25">
      <c r="A28" s="104" t="s">
        <v>66</v>
      </c>
    </row>
    <row r="29" spans="1:45" ht="13.35" customHeight="1" x14ac:dyDescent="0.2">
      <c r="A29" s="63" t="s">
        <v>78</v>
      </c>
    </row>
    <row r="30" spans="1:45" ht="13.35" customHeight="1" x14ac:dyDescent="0.2">
      <c r="A30" s="56" t="s">
        <v>243</v>
      </c>
    </row>
    <row r="31" spans="1:45" ht="12.6" customHeight="1" x14ac:dyDescent="0.2">
      <c r="A31" s="43" t="s">
        <v>67</v>
      </c>
    </row>
    <row r="32" spans="1:45"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281</v>
      </c>
    </row>
    <row r="40" spans="1:1" ht="63"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54"/>
  <sheetViews>
    <sheetView zoomScaleNormal="100" workbookViewId="0">
      <pane xSplit="1" topLeftCell="B1" activePane="topRight" state="frozen"/>
      <selection activeCell="H8" sqref="H8"/>
      <selection pane="topRight" activeCell="H8" sqref="H8"/>
    </sheetView>
  </sheetViews>
  <sheetFormatPr defaultColWidth="9" defaultRowHeight="12" x14ac:dyDescent="0.2"/>
  <cols>
    <col min="1" max="1" width="84.5703125" style="48" customWidth="1"/>
    <col min="2" max="38" width="9.7109375" style="48" bestFit="1" customWidth="1"/>
    <col min="39" max="16384" width="9" style="48"/>
  </cols>
  <sheetData>
    <row r="1" spans="1:45" s="51" customFormat="1" ht="12" customHeight="1" x14ac:dyDescent="0.2">
      <c r="A1" s="211" t="s">
        <v>82</v>
      </c>
    </row>
    <row r="2" spans="1:45" s="51" customFormat="1" ht="12" customHeight="1" x14ac:dyDescent="0.2">
      <c r="A2" s="211"/>
    </row>
    <row r="3" spans="1:45" s="51" customFormat="1" ht="11.1" customHeight="1" x14ac:dyDescent="0.2">
      <c r="A3" s="147" t="s">
        <v>241</v>
      </c>
    </row>
    <row r="4" spans="1:45" ht="18" customHeight="1" x14ac:dyDescent="0.2">
      <c r="A4" s="111" t="s">
        <v>100</v>
      </c>
      <c r="B4" s="136">
        <f>'Наполни свое лето | FIT15'!B4</f>
        <v>45834</v>
      </c>
      <c r="C4" s="136">
        <f>'Наполни свое лето | FIT15'!C4</f>
        <v>45836</v>
      </c>
      <c r="D4" s="136">
        <f>'Наполни свое лето | FIT15'!D4</f>
        <v>45837</v>
      </c>
      <c r="E4" s="136">
        <f>'Наполни свое лето | FIT15'!E4</f>
        <v>45838</v>
      </c>
      <c r="F4" s="136">
        <f>'Наполни свое лето | FIT15'!F4</f>
        <v>45839</v>
      </c>
      <c r="G4" s="136">
        <f>'Наполни свое лето | FIT15'!G4</f>
        <v>45842</v>
      </c>
      <c r="H4" s="136">
        <f>'Наполни свое лето | FIT15'!H4</f>
        <v>45843</v>
      </c>
      <c r="I4" s="136">
        <f>'Наполни свое лето | FIT15'!I4</f>
        <v>45845</v>
      </c>
      <c r="J4" s="136">
        <f>'Наполни свое лето | FIT15'!J4</f>
        <v>45847</v>
      </c>
      <c r="K4" s="136">
        <f>'Наполни свое лето | FIT15'!K4</f>
        <v>45849</v>
      </c>
      <c r="L4" s="136">
        <f>'Наполни свое лето | FIT15'!L4</f>
        <v>45851</v>
      </c>
      <c r="M4" s="136">
        <f>'Наполни свое лето | FIT15'!M4</f>
        <v>45852</v>
      </c>
      <c r="N4" s="136">
        <f>'Наполни свое лето | FIT15'!N4</f>
        <v>45853</v>
      </c>
      <c r="O4" s="136">
        <f>'Наполни свое лето | FIT15'!O4</f>
        <v>45856</v>
      </c>
      <c r="P4" s="136">
        <f>'Наполни свое лето | FIT15'!P4</f>
        <v>45858</v>
      </c>
      <c r="Q4" s="136">
        <f>'Наполни свое лето | FIT15'!Q4</f>
        <v>45859</v>
      </c>
      <c r="R4" s="136">
        <f>'Наполни свое лето | FIT15'!R4</f>
        <v>45862</v>
      </c>
      <c r="S4" s="136">
        <f>'Наполни свое лето | FIT15'!S4</f>
        <v>45863</v>
      </c>
      <c r="T4" s="136">
        <f>'Наполни свое лето | FIT15'!T4</f>
        <v>45865</v>
      </c>
      <c r="U4" s="136">
        <f>'Наполни свое лето | FIT15'!U4</f>
        <v>45867</v>
      </c>
      <c r="V4" s="136">
        <f>'Наполни свое лето | FIT15'!V4</f>
        <v>45868</v>
      </c>
      <c r="W4" s="136">
        <f>'Наполни свое лето | FIT15'!W4</f>
        <v>45870</v>
      </c>
      <c r="X4" s="136">
        <f>'Наполни свое лето | FIT15'!X4</f>
        <v>45872</v>
      </c>
      <c r="Y4" s="136">
        <f>'Наполни свое лето | FIT15'!Y4</f>
        <v>45874</v>
      </c>
      <c r="Z4" s="136">
        <f>'Наполни свое лето | FIT15'!Z4</f>
        <v>45875</v>
      </c>
      <c r="AA4" s="136">
        <f>'Наполни свое лето | FIT15'!AA4</f>
        <v>45878</v>
      </c>
      <c r="AB4" s="136">
        <f>'Наполни свое лето | FIT15'!AB4</f>
        <v>45880</v>
      </c>
      <c r="AC4" s="136">
        <f>'Наполни свое лето | FIT15'!AC4</f>
        <v>45885</v>
      </c>
      <c r="AD4" s="136">
        <f>'Наполни свое лето | FIT15'!AD4</f>
        <v>45886</v>
      </c>
      <c r="AE4" s="136">
        <f>'Наполни свое лето | FIT15'!AE4</f>
        <v>45887</v>
      </c>
      <c r="AF4" s="136">
        <f>'Наполни свое лето | FIT15'!AF4</f>
        <v>45888</v>
      </c>
      <c r="AG4" s="136">
        <f>'Наполни свое лето | FIT15'!AG4</f>
        <v>45890</v>
      </c>
      <c r="AH4" s="136">
        <f>'Наполни свое лето | FIT15'!AH4</f>
        <v>45891</v>
      </c>
      <c r="AI4" s="136">
        <f>'Наполни свое лето | FIT15'!AI4</f>
        <v>45892</v>
      </c>
      <c r="AJ4" s="136">
        <f>'Наполни свое лето | FIT15'!AJ4</f>
        <v>45894</v>
      </c>
      <c r="AK4" s="136">
        <f>'Наполни свое лето | FIT15'!AK4</f>
        <v>45895</v>
      </c>
      <c r="AL4" s="136">
        <f>'Наполни свое лето | FIT15'!AL4</f>
        <v>45897</v>
      </c>
      <c r="AM4" s="136">
        <f>'Наполни свое лето | FIT15'!AM4</f>
        <v>45901</v>
      </c>
      <c r="AN4" s="136">
        <f>'Наполни свое лето | FIT15'!AN4</f>
        <v>45905</v>
      </c>
      <c r="AO4" s="136">
        <f>'Наполни свое лето | FIT15'!AO4</f>
        <v>45907</v>
      </c>
      <c r="AP4" s="136">
        <f>'Наполни свое лето | FIT15'!AP4</f>
        <v>45908</v>
      </c>
      <c r="AQ4" s="136">
        <f>'Наполни свое лето | FIT15'!AQ4</f>
        <v>45911</v>
      </c>
      <c r="AR4" s="136">
        <f>'Наполни свое лето | FIT15'!AR4</f>
        <v>45912</v>
      </c>
      <c r="AS4" s="136">
        <f>'Наполни свое лето | FIT15'!AS4</f>
        <v>45921</v>
      </c>
    </row>
    <row r="5" spans="1:45" ht="20.25" customHeight="1" x14ac:dyDescent="0.2">
      <c r="A5" s="90" t="s">
        <v>64</v>
      </c>
      <c r="B5" s="136">
        <f>'Наполни свое лето | FIT15'!B5</f>
        <v>45835</v>
      </c>
      <c r="C5" s="136">
        <f>'Наполни свое лето | FIT15'!C5</f>
        <v>45836</v>
      </c>
      <c r="D5" s="136">
        <f>'Наполни свое лето | FIT15'!D5</f>
        <v>45837</v>
      </c>
      <c r="E5" s="136">
        <f>'Наполни свое лето | FIT15'!E5</f>
        <v>45838</v>
      </c>
      <c r="F5" s="136">
        <f>'Наполни свое лето | FIT15'!F5</f>
        <v>45841</v>
      </c>
      <c r="G5" s="136">
        <f>'Наполни свое лето | FIT15'!G5</f>
        <v>45842</v>
      </c>
      <c r="H5" s="136">
        <f>'Наполни свое лето | FIT15'!H5</f>
        <v>45844</v>
      </c>
      <c r="I5" s="136">
        <f>'Наполни свое лето | FIT15'!I5</f>
        <v>45846</v>
      </c>
      <c r="J5" s="136">
        <f>'Наполни свое лето | FIT15'!J5</f>
        <v>45848</v>
      </c>
      <c r="K5" s="136">
        <f>'Наполни свое лето | FIT15'!K5</f>
        <v>45850</v>
      </c>
      <c r="L5" s="136">
        <f>'Наполни свое лето | FIT15'!L5</f>
        <v>45851</v>
      </c>
      <c r="M5" s="136">
        <f>'Наполни свое лето | FIT15'!M5</f>
        <v>45852</v>
      </c>
      <c r="N5" s="136">
        <f>'Наполни свое лето | FIT15'!N5</f>
        <v>45855</v>
      </c>
      <c r="O5" s="136">
        <f>'Наполни свое лето | FIT15'!O5</f>
        <v>45857</v>
      </c>
      <c r="P5" s="136">
        <f>'Наполни свое лето | FIT15'!P5</f>
        <v>45858</v>
      </c>
      <c r="Q5" s="136">
        <f>'Наполни свое лето | FIT15'!Q5</f>
        <v>45861</v>
      </c>
      <c r="R5" s="136">
        <f>'Наполни свое лето | FIT15'!R5</f>
        <v>45862</v>
      </c>
      <c r="S5" s="136">
        <f>'Наполни свое лето | FIT15'!S5</f>
        <v>45864</v>
      </c>
      <c r="T5" s="136">
        <f>'Наполни свое лето | FIT15'!T5</f>
        <v>45866</v>
      </c>
      <c r="U5" s="136">
        <f>'Наполни свое лето | FIT15'!U5</f>
        <v>45867</v>
      </c>
      <c r="V5" s="136">
        <f>'Наполни свое лето | FIT15'!V5</f>
        <v>45869</v>
      </c>
      <c r="W5" s="136">
        <f>'Наполни свое лето | FIT15'!W5</f>
        <v>45871</v>
      </c>
      <c r="X5" s="136">
        <f>'Наполни свое лето | FIT15'!X5</f>
        <v>45873</v>
      </c>
      <c r="Y5" s="136">
        <f>'Наполни свое лето | FIT15'!Y5</f>
        <v>45874</v>
      </c>
      <c r="Z5" s="136">
        <f>'Наполни свое лето | FIT15'!Z5</f>
        <v>45877</v>
      </c>
      <c r="AA5" s="136">
        <f>'Наполни свое лето | FIT15'!AA5</f>
        <v>45879</v>
      </c>
      <c r="AB5" s="136">
        <f>'Наполни свое лето | FIT15'!AB5</f>
        <v>45884</v>
      </c>
      <c r="AC5" s="136">
        <f>'Наполни свое лето | FIT15'!AC5</f>
        <v>45885</v>
      </c>
      <c r="AD5" s="136">
        <f>'Наполни свое лето | FIT15'!AD5</f>
        <v>45886</v>
      </c>
      <c r="AE5" s="136">
        <f>'Наполни свое лето | FIT15'!AE5</f>
        <v>45887</v>
      </c>
      <c r="AF5" s="136">
        <f>'Наполни свое лето | FIT15'!AF5</f>
        <v>45889</v>
      </c>
      <c r="AG5" s="136">
        <f>'Наполни свое лето | FIT15'!AG5</f>
        <v>45890</v>
      </c>
      <c r="AH5" s="136">
        <f>'Наполни свое лето | FIT15'!AH5</f>
        <v>45891</v>
      </c>
      <c r="AI5" s="136">
        <f>'Наполни свое лето | FIT15'!AI5</f>
        <v>45893</v>
      </c>
      <c r="AJ5" s="136">
        <f>'Наполни свое лето | FIT15'!AJ5</f>
        <v>45894</v>
      </c>
      <c r="AK5" s="136">
        <f>'Наполни свое лето | FIT15'!AK5</f>
        <v>45896</v>
      </c>
      <c r="AL5" s="136">
        <f>'Наполни свое лето | FIT15'!AL5</f>
        <v>45900</v>
      </c>
      <c r="AM5" s="136">
        <f>'Наполни свое лето | FIT15'!AM5</f>
        <v>45904</v>
      </c>
      <c r="AN5" s="136">
        <f>'Наполни свое лето | FIT15'!AN5</f>
        <v>45906</v>
      </c>
      <c r="AO5" s="136">
        <f>'Наполни свое лето | FIT15'!AO5</f>
        <v>45907</v>
      </c>
      <c r="AP5" s="136">
        <f>'Наполни свое лето | FIT15'!AP5</f>
        <v>45910</v>
      </c>
      <c r="AQ5" s="136">
        <f>'Наполни свое лето | FIT15'!AQ5</f>
        <v>45911</v>
      </c>
      <c r="AR5" s="136">
        <f>'Наполни свое лето | FIT15'!AR5</f>
        <v>45920</v>
      </c>
      <c r="AS5" s="136">
        <f>'Наполни свое лето | FIT15'!AS5</f>
        <v>45930</v>
      </c>
    </row>
    <row r="6" spans="1:45"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1:45" s="50" customFormat="1" x14ac:dyDescent="0.2">
      <c r="A7" s="88">
        <v>1</v>
      </c>
      <c r="B7" s="94">
        <f>'Наполни свое лето | FIT15'!B7*0.85</f>
        <v>15682.5</v>
      </c>
      <c r="C7" s="94">
        <f>'Наполни свое лето | FIT15'!C7*0.85</f>
        <v>12928.5</v>
      </c>
      <c r="D7" s="94">
        <f>'Наполни свое лето | FIT15'!D7*0.85</f>
        <v>12163.5</v>
      </c>
      <c r="E7" s="94">
        <f>'Наполни свое лето | FIT15'!E7*0.85</f>
        <v>12163.5</v>
      </c>
      <c r="F7" s="94">
        <f>'Наполни свое лето | FIT15'!F7*0.85</f>
        <v>15682.5</v>
      </c>
      <c r="G7" s="94">
        <f>'Наполни свое лето | FIT15'!G7*0.85</f>
        <v>15682.5</v>
      </c>
      <c r="H7" s="94">
        <f>'Наполни свое лето | FIT15'!H7*0.85</f>
        <v>14229</v>
      </c>
      <c r="I7" s="94">
        <f>'Наполни свое лето | FIT15'!I7*0.85</f>
        <v>15682.5</v>
      </c>
      <c r="J7" s="94">
        <f>'Наполни свое лето | FIT15'!J7*0.85</f>
        <v>14229</v>
      </c>
      <c r="K7" s="94">
        <f>'Наполни свое лето | FIT15'!K7*0.85</f>
        <v>14229</v>
      </c>
      <c r="L7" s="94">
        <f>'Наполни свое лето | FIT15'!L7*0.85</f>
        <v>12928.5</v>
      </c>
      <c r="M7" s="94">
        <f>'Наполни свое лето | FIT15'!M7*0.85</f>
        <v>14229</v>
      </c>
      <c r="N7" s="94">
        <f>'Наполни свое лето | FIT15'!N7*0.85</f>
        <v>14229</v>
      </c>
      <c r="O7" s="94">
        <f>'Наполни свое лето | FIT15'!O7*0.85</f>
        <v>12928.5</v>
      </c>
      <c r="P7" s="94">
        <f>'Наполни свое лето | FIT15'!P7*0.85</f>
        <v>12928.5</v>
      </c>
      <c r="Q7" s="94">
        <f>'Наполни свое лето | FIT15'!Q7*0.85</f>
        <v>12163.5</v>
      </c>
      <c r="R7" s="94">
        <f>'Наполни свое лето | FIT15'!R7*0.85</f>
        <v>12928.5</v>
      </c>
      <c r="S7" s="94">
        <f>'Наполни свое лето | FIT15'!S7*0.85</f>
        <v>16983</v>
      </c>
      <c r="T7" s="94">
        <f>'Наполни свое лето | FIT15'!T7*0.85</f>
        <v>16983</v>
      </c>
      <c r="U7" s="94">
        <f>'Наполни свое лето | FIT15'!U7*0.85</f>
        <v>12928.5</v>
      </c>
      <c r="V7" s="94">
        <f>'Наполни свое лето | FIT15'!V7*0.85</f>
        <v>12163.5</v>
      </c>
      <c r="W7" s="94">
        <f>'Наполни свое лето | FIT15'!W7*0.85</f>
        <v>14229</v>
      </c>
      <c r="X7" s="94">
        <f>'Наполни свое лето | FIT15'!X7*0.85</f>
        <v>12928.5</v>
      </c>
      <c r="Y7" s="94">
        <f>'Наполни свое лето | FIT15'!Y7*0.85</f>
        <v>14229</v>
      </c>
      <c r="Z7" s="94">
        <f>'Наполни свое лето | FIT15'!Z7*0.85</f>
        <v>12928.5</v>
      </c>
      <c r="AA7" s="94">
        <f>'Наполни свое лето | FIT15'!AA7*0.85</f>
        <v>15682.5</v>
      </c>
      <c r="AB7" s="94">
        <f>'Наполни свое лето | FIT15'!AB7*0.85</f>
        <v>15682.5</v>
      </c>
      <c r="AC7" s="94">
        <f>'Наполни свое лето | FIT15'!AC7*0.85</f>
        <v>16983</v>
      </c>
      <c r="AD7" s="94">
        <f>'Наполни свое лето | FIT15'!AD7*0.85</f>
        <v>14229</v>
      </c>
      <c r="AE7" s="94">
        <f>'Наполни свое лето | FIT15'!AE7*0.85</f>
        <v>14229</v>
      </c>
      <c r="AF7" s="94">
        <f>'Наполни свое лето | FIT15'!AF7*0.85</f>
        <v>14229</v>
      </c>
      <c r="AG7" s="94">
        <f>'Наполни свое лето | FIT15'!AG7*0.85</f>
        <v>12928.5</v>
      </c>
      <c r="AH7" s="94">
        <f>'Наполни свое лето | FIT15'!AH7*0.85</f>
        <v>12163.5</v>
      </c>
      <c r="AI7" s="94">
        <f>'Наполни свое лето | FIT15'!AI7*0.85</f>
        <v>11245.5</v>
      </c>
      <c r="AJ7" s="94">
        <f>'Наполни свое лето | FIT15'!AJ7*0.85</f>
        <v>11245.5</v>
      </c>
      <c r="AK7" s="94">
        <f>'Наполни свое лето | FIT15'!AK7*0.85</f>
        <v>10327.5</v>
      </c>
      <c r="AL7" s="94">
        <f>'Наполни свое лето | FIT15'!AL7*0.85</f>
        <v>9409.5</v>
      </c>
      <c r="AM7" s="94">
        <f>'Наполни свое лето | FIT15'!AM7*0.85</f>
        <v>10327.5</v>
      </c>
      <c r="AN7" s="94">
        <f>'Наполни свое лето | FIT15'!AN7*0.85</f>
        <v>10327.5</v>
      </c>
      <c r="AO7" s="94">
        <f>'Наполни свое лето | FIT15'!AO7*0.85</f>
        <v>9409.5</v>
      </c>
      <c r="AP7" s="94">
        <f>'Наполни свое лето | FIT15'!AP7*0.85</f>
        <v>12163.5</v>
      </c>
      <c r="AQ7" s="94">
        <f>'Наполни свое лето | FIT15'!AQ7*0.85</f>
        <v>12163.5</v>
      </c>
      <c r="AR7" s="94">
        <f>'Наполни свое лето | FIT15'!AR7*0.85</f>
        <v>11245.5</v>
      </c>
      <c r="AS7" s="94">
        <f>'Наполни свое лето | FIT15'!AS7*0.85</f>
        <v>9409.5</v>
      </c>
    </row>
    <row r="8" spans="1:45" s="50" customFormat="1" x14ac:dyDescent="0.2">
      <c r="A8" s="88">
        <v>2</v>
      </c>
      <c r="B8" s="94">
        <f>'Наполни свое лето | FIT15'!B8*0.85</f>
        <v>16983</v>
      </c>
      <c r="C8" s="94">
        <f>'Наполни свое лето | FIT15'!C8*0.85</f>
        <v>14229</v>
      </c>
      <c r="D8" s="94">
        <f>'Наполни свое лето | FIT15'!D8*0.85</f>
        <v>13464</v>
      </c>
      <c r="E8" s="94">
        <f>'Наполни свое лето | FIT15'!E8*0.85</f>
        <v>13464</v>
      </c>
      <c r="F8" s="94">
        <f>'Наполни свое лето | FIT15'!F8*0.85</f>
        <v>16983</v>
      </c>
      <c r="G8" s="94">
        <f>'Наполни свое лето | FIT15'!G8*0.85</f>
        <v>16983</v>
      </c>
      <c r="H8" s="94">
        <f>'Наполни свое лето | FIT15'!H8*0.85</f>
        <v>15529.5</v>
      </c>
      <c r="I8" s="94">
        <f>'Наполни свое лето | FIT15'!I8*0.85</f>
        <v>16983</v>
      </c>
      <c r="J8" s="94">
        <f>'Наполни свое лето | FIT15'!J8*0.85</f>
        <v>15529.5</v>
      </c>
      <c r="K8" s="94">
        <f>'Наполни свое лето | FIT15'!K8*0.85</f>
        <v>15529.5</v>
      </c>
      <c r="L8" s="94">
        <f>'Наполни свое лето | FIT15'!L8*0.85</f>
        <v>14229</v>
      </c>
      <c r="M8" s="94">
        <f>'Наполни свое лето | FIT15'!M8*0.85</f>
        <v>15529.5</v>
      </c>
      <c r="N8" s="94">
        <f>'Наполни свое лето | FIT15'!N8*0.85</f>
        <v>15529.5</v>
      </c>
      <c r="O8" s="94">
        <f>'Наполни свое лето | FIT15'!O8*0.85</f>
        <v>14229</v>
      </c>
      <c r="P8" s="94">
        <f>'Наполни свое лето | FIT15'!P8*0.85</f>
        <v>14229</v>
      </c>
      <c r="Q8" s="94">
        <f>'Наполни свое лето | FIT15'!Q8*0.85</f>
        <v>13464</v>
      </c>
      <c r="R8" s="94">
        <f>'Наполни свое лето | FIT15'!R8*0.85</f>
        <v>14229</v>
      </c>
      <c r="S8" s="94">
        <f>'Наполни свое лето | FIT15'!S8*0.85</f>
        <v>18283.5</v>
      </c>
      <c r="T8" s="94">
        <f>'Наполни свое лето | FIT15'!T8*0.85</f>
        <v>18283.5</v>
      </c>
      <c r="U8" s="94">
        <f>'Наполни свое лето | FIT15'!U8*0.85</f>
        <v>14229</v>
      </c>
      <c r="V8" s="94">
        <f>'Наполни свое лето | FIT15'!V8*0.85</f>
        <v>13464</v>
      </c>
      <c r="W8" s="94">
        <f>'Наполни свое лето | FIT15'!W8*0.85</f>
        <v>15529.5</v>
      </c>
      <c r="X8" s="94">
        <f>'Наполни свое лето | FIT15'!X8*0.85</f>
        <v>14229</v>
      </c>
      <c r="Y8" s="94">
        <f>'Наполни свое лето | FIT15'!Y8*0.85</f>
        <v>15529.5</v>
      </c>
      <c r="Z8" s="94">
        <f>'Наполни свое лето | FIT15'!Z8*0.85</f>
        <v>14229</v>
      </c>
      <c r="AA8" s="94">
        <f>'Наполни свое лето | FIT15'!AA8*0.85</f>
        <v>16983</v>
      </c>
      <c r="AB8" s="94">
        <f>'Наполни свое лето | FIT15'!AB8*0.85</f>
        <v>16983</v>
      </c>
      <c r="AC8" s="94">
        <f>'Наполни свое лето | FIT15'!AC8*0.85</f>
        <v>18283.5</v>
      </c>
      <c r="AD8" s="94">
        <f>'Наполни свое лето | FIT15'!AD8*0.85</f>
        <v>15529.5</v>
      </c>
      <c r="AE8" s="94">
        <f>'Наполни свое лето | FIT15'!AE8*0.85</f>
        <v>15529.5</v>
      </c>
      <c r="AF8" s="94">
        <f>'Наполни свое лето | FIT15'!AF8*0.85</f>
        <v>15529.5</v>
      </c>
      <c r="AG8" s="94">
        <f>'Наполни свое лето | FIT15'!AG8*0.85</f>
        <v>14229</v>
      </c>
      <c r="AH8" s="94">
        <f>'Наполни свое лето | FIT15'!AH8*0.85</f>
        <v>13464</v>
      </c>
      <c r="AI8" s="94">
        <f>'Наполни свое лето | FIT15'!AI8*0.85</f>
        <v>12546</v>
      </c>
      <c r="AJ8" s="94">
        <f>'Наполни свое лето | FIT15'!AJ8*0.85</f>
        <v>12546</v>
      </c>
      <c r="AK8" s="94">
        <f>'Наполни свое лето | FIT15'!AK8*0.85</f>
        <v>11628</v>
      </c>
      <c r="AL8" s="94">
        <f>'Наполни свое лето | FIT15'!AL8*0.85</f>
        <v>10710</v>
      </c>
      <c r="AM8" s="94">
        <f>'Наполни свое лето | FIT15'!AM8*0.85</f>
        <v>11628</v>
      </c>
      <c r="AN8" s="94">
        <f>'Наполни свое лето | FIT15'!AN8*0.85</f>
        <v>11628</v>
      </c>
      <c r="AO8" s="94">
        <f>'Наполни свое лето | FIT15'!AO8*0.85</f>
        <v>10710</v>
      </c>
      <c r="AP8" s="94">
        <f>'Наполни свое лето | FIT15'!AP8*0.85</f>
        <v>13464</v>
      </c>
      <c r="AQ8" s="94">
        <f>'Наполни свое лето | FIT15'!AQ8*0.85</f>
        <v>13464</v>
      </c>
      <c r="AR8" s="94">
        <f>'Наполни свое лето | FIT15'!AR8*0.85</f>
        <v>12546</v>
      </c>
      <c r="AS8" s="94">
        <f>'Наполни свое лето | FIT15'!AS8*0.85</f>
        <v>10710</v>
      </c>
    </row>
    <row r="9" spans="1:45"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row>
    <row r="10" spans="1:45" s="50" customFormat="1" x14ac:dyDescent="0.2">
      <c r="A10" s="180">
        <v>1</v>
      </c>
      <c r="B10" s="94">
        <f>'Наполни свое лето | FIT15'!B10*0.85</f>
        <v>17212.5</v>
      </c>
      <c r="C10" s="94">
        <f>'Наполни свое лето | FIT15'!C10*0.85</f>
        <v>14458.5</v>
      </c>
      <c r="D10" s="94">
        <f>'Наполни свое лето | FIT15'!D10*0.85</f>
        <v>13693.5</v>
      </c>
      <c r="E10" s="94">
        <f>'Наполни свое лето | FIT15'!E10*0.85</f>
        <v>13693.5</v>
      </c>
      <c r="F10" s="94">
        <f>'Наполни свое лето | FIT15'!F10*0.85</f>
        <v>17212.5</v>
      </c>
      <c r="G10" s="94">
        <f>'Наполни свое лето | FIT15'!G10*0.85</f>
        <v>17212.5</v>
      </c>
      <c r="H10" s="94">
        <f>'Наполни свое лето | FIT15'!H10*0.85</f>
        <v>15759</v>
      </c>
      <c r="I10" s="94">
        <f>'Наполни свое лето | FIT15'!I10*0.85</f>
        <v>17212.5</v>
      </c>
      <c r="J10" s="94">
        <f>'Наполни свое лето | FIT15'!J10*0.85</f>
        <v>15759</v>
      </c>
      <c r="K10" s="94">
        <f>'Наполни свое лето | FIT15'!K10*0.85</f>
        <v>15759</v>
      </c>
      <c r="L10" s="94">
        <f>'Наполни свое лето | FIT15'!L10*0.85</f>
        <v>14458.5</v>
      </c>
      <c r="M10" s="94">
        <f>'Наполни свое лето | FIT15'!M10*0.85</f>
        <v>15759</v>
      </c>
      <c r="N10" s="94">
        <f>'Наполни свое лето | FIT15'!N10*0.85</f>
        <v>15759</v>
      </c>
      <c r="O10" s="94">
        <f>'Наполни свое лето | FIT15'!O10*0.85</f>
        <v>14458.5</v>
      </c>
      <c r="P10" s="94">
        <f>'Наполни свое лето | FIT15'!P10*0.85</f>
        <v>14458.5</v>
      </c>
      <c r="Q10" s="94">
        <f>'Наполни свое лето | FIT15'!Q10*0.85</f>
        <v>13693.5</v>
      </c>
      <c r="R10" s="94">
        <f>'Наполни свое лето | FIT15'!R10*0.85</f>
        <v>14458.5</v>
      </c>
      <c r="S10" s="94">
        <f>'Наполни свое лето | FIT15'!S10*0.85</f>
        <v>18513</v>
      </c>
      <c r="T10" s="94">
        <f>'Наполни свое лето | FIT15'!T10*0.85</f>
        <v>18513</v>
      </c>
      <c r="U10" s="94">
        <f>'Наполни свое лето | FIT15'!U10*0.85</f>
        <v>14458.5</v>
      </c>
      <c r="V10" s="94">
        <f>'Наполни свое лето | FIT15'!V10*0.85</f>
        <v>13693.5</v>
      </c>
      <c r="W10" s="94">
        <f>'Наполни свое лето | FIT15'!W10*0.85</f>
        <v>15759</v>
      </c>
      <c r="X10" s="94">
        <f>'Наполни свое лето | FIT15'!X10*0.85</f>
        <v>14458.5</v>
      </c>
      <c r="Y10" s="94">
        <f>'Наполни свое лето | FIT15'!Y10*0.85</f>
        <v>15759</v>
      </c>
      <c r="Z10" s="94">
        <f>'Наполни свое лето | FIT15'!Z10*0.85</f>
        <v>14458.5</v>
      </c>
      <c r="AA10" s="94">
        <f>'Наполни свое лето | FIT15'!AA10*0.85</f>
        <v>17212.5</v>
      </c>
      <c r="AB10" s="94">
        <f>'Наполни свое лето | FIT15'!AB10*0.85</f>
        <v>17212.5</v>
      </c>
      <c r="AC10" s="94">
        <f>'Наполни свое лето | FIT15'!AC10*0.85</f>
        <v>18513</v>
      </c>
      <c r="AD10" s="94">
        <f>'Наполни свое лето | FIT15'!AD10*0.85</f>
        <v>15759</v>
      </c>
      <c r="AE10" s="94">
        <f>'Наполни свое лето | FIT15'!AE10*0.85</f>
        <v>15759</v>
      </c>
      <c r="AF10" s="94">
        <f>'Наполни свое лето | FIT15'!AF10*0.85</f>
        <v>15759</v>
      </c>
      <c r="AG10" s="94">
        <f>'Наполни свое лето | FIT15'!AG10*0.85</f>
        <v>14458.5</v>
      </c>
      <c r="AH10" s="94">
        <f>'Наполни свое лето | FIT15'!AH10*0.85</f>
        <v>13693.5</v>
      </c>
      <c r="AI10" s="94">
        <f>'Наполни свое лето | FIT15'!AI10*0.85</f>
        <v>12775.5</v>
      </c>
      <c r="AJ10" s="94">
        <f>'Наполни свое лето | FIT15'!AJ10*0.85</f>
        <v>12775.5</v>
      </c>
      <c r="AK10" s="94">
        <f>'Наполни свое лето | FIT15'!AK10*0.85</f>
        <v>11857.5</v>
      </c>
      <c r="AL10" s="94">
        <f>'Наполни свое лето | FIT15'!AL10*0.85</f>
        <v>10939.5</v>
      </c>
      <c r="AM10" s="94">
        <f>'Наполни свое лето | FIT15'!AM10*0.85</f>
        <v>11857.5</v>
      </c>
      <c r="AN10" s="94">
        <f>'Наполни свое лето | FIT15'!AN10*0.85</f>
        <v>11857.5</v>
      </c>
      <c r="AO10" s="94">
        <f>'Наполни свое лето | FIT15'!AO10*0.85</f>
        <v>10939.5</v>
      </c>
      <c r="AP10" s="94">
        <f>'Наполни свое лето | FIT15'!AP10*0.85</f>
        <v>13693.5</v>
      </c>
      <c r="AQ10" s="94">
        <f>'Наполни свое лето | FIT15'!AQ10*0.85</f>
        <v>13693.5</v>
      </c>
      <c r="AR10" s="94">
        <f>'Наполни свое лето | FIT15'!AR10*0.85</f>
        <v>12775.5</v>
      </c>
      <c r="AS10" s="94">
        <f>'Наполни свое лето | FIT15'!AS10*0.85</f>
        <v>10939.5</v>
      </c>
    </row>
    <row r="11" spans="1:45" s="50" customFormat="1" x14ac:dyDescent="0.2">
      <c r="A11" s="180">
        <v>2</v>
      </c>
      <c r="B11" s="94">
        <f>'Наполни свое лето | FIT15'!B11*0.85</f>
        <v>18513</v>
      </c>
      <c r="C11" s="94">
        <f>'Наполни свое лето | FIT15'!C11*0.85</f>
        <v>15759</v>
      </c>
      <c r="D11" s="94">
        <f>'Наполни свое лето | FIT15'!D11*0.85</f>
        <v>14994</v>
      </c>
      <c r="E11" s="94">
        <f>'Наполни свое лето | FIT15'!E11*0.85</f>
        <v>14994</v>
      </c>
      <c r="F11" s="94">
        <f>'Наполни свое лето | FIT15'!F11*0.85</f>
        <v>18513</v>
      </c>
      <c r="G11" s="94">
        <f>'Наполни свое лето | FIT15'!G11*0.85</f>
        <v>18513</v>
      </c>
      <c r="H11" s="94">
        <f>'Наполни свое лето | FIT15'!H11*0.85</f>
        <v>17059.5</v>
      </c>
      <c r="I11" s="94">
        <f>'Наполни свое лето | FIT15'!I11*0.85</f>
        <v>18513</v>
      </c>
      <c r="J11" s="94">
        <f>'Наполни свое лето | FIT15'!J11*0.85</f>
        <v>17059.5</v>
      </c>
      <c r="K11" s="94">
        <f>'Наполни свое лето | FIT15'!K11*0.85</f>
        <v>17059.5</v>
      </c>
      <c r="L11" s="94">
        <f>'Наполни свое лето | FIT15'!L11*0.85</f>
        <v>15759</v>
      </c>
      <c r="M11" s="94">
        <f>'Наполни свое лето | FIT15'!M11*0.85</f>
        <v>17059.5</v>
      </c>
      <c r="N11" s="94">
        <f>'Наполни свое лето | FIT15'!N11*0.85</f>
        <v>17059.5</v>
      </c>
      <c r="O11" s="94">
        <f>'Наполни свое лето | FIT15'!O11*0.85</f>
        <v>15759</v>
      </c>
      <c r="P11" s="94">
        <f>'Наполни свое лето | FIT15'!P11*0.85</f>
        <v>15759</v>
      </c>
      <c r="Q11" s="94">
        <f>'Наполни свое лето | FIT15'!Q11*0.85</f>
        <v>14994</v>
      </c>
      <c r="R11" s="94">
        <f>'Наполни свое лето | FIT15'!R11*0.85</f>
        <v>15759</v>
      </c>
      <c r="S11" s="94">
        <f>'Наполни свое лето | FIT15'!S11*0.85</f>
        <v>19813.5</v>
      </c>
      <c r="T11" s="94">
        <f>'Наполни свое лето | FIT15'!T11*0.85</f>
        <v>19813.5</v>
      </c>
      <c r="U11" s="94">
        <f>'Наполни свое лето | FIT15'!U11*0.85</f>
        <v>15759</v>
      </c>
      <c r="V11" s="94">
        <f>'Наполни свое лето | FIT15'!V11*0.85</f>
        <v>14994</v>
      </c>
      <c r="W11" s="94">
        <f>'Наполни свое лето | FIT15'!W11*0.85</f>
        <v>17059.5</v>
      </c>
      <c r="X11" s="94">
        <f>'Наполни свое лето | FIT15'!X11*0.85</f>
        <v>15759</v>
      </c>
      <c r="Y11" s="94">
        <f>'Наполни свое лето | FIT15'!Y11*0.85</f>
        <v>17059.5</v>
      </c>
      <c r="Z11" s="94">
        <f>'Наполни свое лето | FIT15'!Z11*0.85</f>
        <v>15759</v>
      </c>
      <c r="AA11" s="94">
        <f>'Наполни свое лето | FIT15'!AA11*0.85</f>
        <v>18513</v>
      </c>
      <c r="AB11" s="94">
        <f>'Наполни свое лето | FIT15'!AB11*0.85</f>
        <v>18513</v>
      </c>
      <c r="AC11" s="94">
        <f>'Наполни свое лето | FIT15'!AC11*0.85</f>
        <v>19813.5</v>
      </c>
      <c r="AD11" s="94">
        <f>'Наполни свое лето | FIT15'!AD11*0.85</f>
        <v>17059.5</v>
      </c>
      <c r="AE11" s="94">
        <f>'Наполни свое лето | FIT15'!AE11*0.85</f>
        <v>17059.5</v>
      </c>
      <c r="AF11" s="94">
        <f>'Наполни свое лето | FIT15'!AF11*0.85</f>
        <v>17059.5</v>
      </c>
      <c r="AG11" s="94">
        <f>'Наполни свое лето | FIT15'!AG11*0.85</f>
        <v>15759</v>
      </c>
      <c r="AH11" s="94">
        <f>'Наполни свое лето | FIT15'!AH11*0.85</f>
        <v>14994</v>
      </c>
      <c r="AI11" s="94">
        <f>'Наполни свое лето | FIT15'!AI11*0.85</f>
        <v>14076</v>
      </c>
      <c r="AJ11" s="94">
        <f>'Наполни свое лето | FIT15'!AJ11*0.85</f>
        <v>14076</v>
      </c>
      <c r="AK11" s="94">
        <f>'Наполни свое лето | FIT15'!AK11*0.85</f>
        <v>13158</v>
      </c>
      <c r="AL11" s="94">
        <f>'Наполни свое лето | FIT15'!AL11*0.85</f>
        <v>12240</v>
      </c>
      <c r="AM11" s="94">
        <f>'Наполни свое лето | FIT15'!AM11*0.85</f>
        <v>13158</v>
      </c>
      <c r="AN11" s="94">
        <f>'Наполни свое лето | FIT15'!AN11*0.85</f>
        <v>13158</v>
      </c>
      <c r="AO11" s="94">
        <f>'Наполни свое лето | FIT15'!AO11*0.85</f>
        <v>12240</v>
      </c>
      <c r="AP11" s="94">
        <f>'Наполни свое лето | FIT15'!AP11*0.85</f>
        <v>14994</v>
      </c>
      <c r="AQ11" s="94">
        <f>'Наполни свое лето | FIT15'!AQ11*0.85</f>
        <v>14994</v>
      </c>
      <c r="AR11" s="94">
        <f>'Наполни свое лето | FIT15'!AR11*0.85</f>
        <v>14076</v>
      </c>
      <c r="AS11" s="94">
        <f>'Наполни свое лето | FIT15'!AS11*0.85</f>
        <v>12240</v>
      </c>
    </row>
    <row r="12" spans="1:45"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row>
    <row r="13" spans="1:45" s="50" customFormat="1" x14ac:dyDescent="0.2">
      <c r="A13" s="88">
        <f>A7</f>
        <v>1</v>
      </c>
      <c r="B13" s="94">
        <f>'Наполни свое лето | FIT15'!B13*0.85</f>
        <v>17977.5</v>
      </c>
      <c r="C13" s="94">
        <f>'Наполни свое лето | FIT15'!C13*0.85</f>
        <v>15223.5</v>
      </c>
      <c r="D13" s="94">
        <f>'Наполни свое лето | FIT15'!D13*0.85</f>
        <v>14458.5</v>
      </c>
      <c r="E13" s="94">
        <f>'Наполни свое лето | FIT15'!E13*0.85</f>
        <v>14458.5</v>
      </c>
      <c r="F13" s="94">
        <f>'Наполни свое лето | FIT15'!F13*0.85</f>
        <v>17977.5</v>
      </c>
      <c r="G13" s="94">
        <f>'Наполни свое лето | FIT15'!G13*0.85</f>
        <v>17977.5</v>
      </c>
      <c r="H13" s="94">
        <f>'Наполни свое лето | FIT15'!H13*0.85</f>
        <v>16524</v>
      </c>
      <c r="I13" s="94">
        <f>'Наполни свое лето | FIT15'!I13*0.85</f>
        <v>17977.5</v>
      </c>
      <c r="J13" s="94">
        <f>'Наполни свое лето | FIT15'!J13*0.85</f>
        <v>16524</v>
      </c>
      <c r="K13" s="94">
        <f>'Наполни свое лето | FIT15'!K13*0.85</f>
        <v>16524</v>
      </c>
      <c r="L13" s="94">
        <f>'Наполни свое лето | FIT15'!L13*0.85</f>
        <v>15223.5</v>
      </c>
      <c r="M13" s="94">
        <f>'Наполни свое лето | FIT15'!M13*0.85</f>
        <v>16524</v>
      </c>
      <c r="N13" s="94">
        <f>'Наполни свое лето | FIT15'!N13*0.85</f>
        <v>16524</v>
      </c>
      <c r="O13" s="94">
        <f>'Наполни свое лето | FIT15'!O13*0.85</f>
        <v>15223.5</v>
      </c>
      <c r="P13" s="94">
        <f>'Наполни свое лето | FIT15'!P13*0.85</f>
        <v>15223.5</v>
      </c>
      <c r="Q13" s="94">
        <f>'Наполни свое лето | FIT15'!Q13*0.85</f>
        <v>14458.5</v>
      </c>
      <c r="R13" s="94">
        <f>'Наполни свое лето | FIT15'!R13*0.85</f>
        <v>15223.5</v>
      </c>
      <c r="S13" s="94">
        <f>'Наполни свое лето | FIT15'!S13*0.85</f>
        <v>19278</v>
      </c>
      <c r="T13" s="94">
        <f>'Наполни свое лето | FIT15'!T13*0.85</f>
        <v>19278</v>
      </c>
      <c r="U13" s="94">
        <f>'Наполни свое лето | FIT15'!U13*0.85</f>
        <v>15223.5</v>
      </c>
      <c r="V13" s="94">
        <f>'Наполни свое лето | FIT15'!V13*0.85</f>
        <v>14458.5</v>
      </c>
      <c r="W13" s="94">
        <f>'Наполни свое лето | FIT15'!W13*0.85</f>
        <v>16524</v>
      </c>
      <c r="X13" s="94">
        <f>'Наполни свое лето | FIT15'!X13*0.85</f>
        <v>15223.5</v>
      </c>
      <c r="Y13" s="94">
        <f>'Наполни свое лето | FIT15'!Y13*0.85</f>
        <v>16524</v>
      </c>
      <c r="Z13" s="94">
        <f>'Наполни свое лето | FIT15'!Z13*0.85</f>
        <v>15223.5</v>
      </c>
      <c r="AA13" s="94">
        <f>'Наполни свое лето | FIT15'!AA13*0.85</f>
        <v>17977.5</v>
      </c>
      <c r="AB13" s="94">
        <f>'Наполни свое лето | FIT15'!AB13*0.85</f>
        <v>17977.5</v>
      </c>
      <c r="AC13" s="94">
        <f>'Наполни свое лето | FIT15'!AC13*0.85</f>
        <v>19278</v>
      </c>
      <c r="AD13" s="94">
        <f>'Наполни свое лето | FIT15'!AD13*0.85</f>
        <v>16524</v>
      </c>
      <c r="AE13" s="94">
        <f>'Наполни свое лето | FIT15'!AE13*0.85</f>
        <v>16524</v>
      </c>
      <c r="AF13" s="94">
        <f>'Наполни свое лето | FIT15'!AF13*0.85</f>
        <v>16524</v>
      </c>
      <c r="AG13" s="94">
        <f>'Наполни свое лето | FIT15'!AG13*0.85</f>
        <v>15223.5</v>
      </c>
      <c r="AH13" s="94">
        <f>'Наполни свое лето | FIT15'!AH13*0.85</f>
        <v>14458.5</v>
      </c>
      <c r="AI13" s="94">
        <f>'Наполни свое лето | FIT15'!AI13*0.85</f>
        <v>13540.5</v>
      </c>
      <c r="AJ13" s="94">
        <f>'Наполни свое лето | FIT15'!AJ13*0.85</f>
        <v>13540.5</v>
      </c>
      <c r="AK13" s="94">
        <f>'Наполни свое лето | FIT15'!AK13*0.85</f>
        <v>12622.5</v>
      </c>
      <c r="AL13" s="94">
        <f>'Наполни свое лето | FIT15'!AL13*0.85</f>
        <v>11704.5</v>
      </c>
      <c r="AM13" s="94">
        <f>'Наполни свое лето | FIT15'!AM13*0.85</f>
        <v>12622.5</v>
      </c>
      <c r="AN13" s="94">
        <f>'Наполни свое лето | FIT15'!AN13*0.85</f>
        <v>12622.5</v>
      </c>
      <c r="AO13" s="94">
        <f>'Наполни свое лето | FIT15'!AO13*0.85</f>
        <v>11704.5</v>
      </c>
      <c r="AP13" s="94">
        <f>'Наполни свое лето | FIT15'!AP13*0.85</f>
        <v>14458.5</v>
      </c>
      <c r="AQ13" s="94">
        <f>'Наполни свое лето | FIT15'!AQ13*0.85</f>
        <v>14458.5</v>
      </c>
      <c r="AR13" s="94">
        <f>'Наполни свое лето | FIT15'!AR13*0.85</f>
        <v>13540.5</v>
      </c>
      <c r="AS13" s="94">
        <f>'Наполни свое лето | FIT15'!AS13*0.85</f>
        <v>11704.5</v>
      </c>
    </row>
    <row r="14" spans="1:45" s="50" customFormat="1" x14ac:dyDescent="0.2">
      <c r="A14" s="88">
        <f>A8</f>
        <v>2</v>
      </c>
      <c r="B14" s="94">
        <f>'Наполни свое лето | FIT15'!B14*0.85</f>
        <v>19278</v>
      </c>
      <c r="C14" s="94">
        <f>'Наполни свое лето | FIT15'!C14*0.85</f>
        <v>16524</v>
      </c>
      <c r="D14" s="94">
        <f>'Наполни свое лето | FIT15'!D14*0.85</f>
        <v>15759</v>
      </c>
      <c r="E14" s="94">
        <f>'Наполни свое лето | FIT15'!E14*0.85</f>
        <v>15759</v>
      </c>
      <c r="F14" s="94">
        <f>'Наполни свое лето | FIT15'!F14*0.85</f>
        <v>19278</v>
      </c>
      <c r="G14" s="94">
        <f>'Наполни свое лето | FIT15'!G14*0.85</f>
        <v>19278</v>
      </c>
      <c r="H14" s="94">
        <f>'Наполни свое лето | FIT15'!H14*0.85</f>
        <v>17824.5</v>
      </c>
      <c r="I14" s="94">
        <f>'Наполни свое лето | FIT15'!I14*0.85</f>
        <v>19278</v>
      </c>
      <c r="J14" s="94">
        <f>'Наполни свое лето | FIT15'!J14*0.85</f>
        <v>17824.5</v>
      </c>
      <c r="K14" s="94">
        <f>'Наполни свое лето | FIT15'!K14*0.85</f>
        <v>17824.5</v>
      </c>
      <c r="L14" s="94">
        <f>'Наполни свое лето | FIT15'!L14*0.85</f>
        <v>16524</v>
      </c>
      <c r="M14" s="94">
        <f>'Наполни свое лето | FIT15'!M14*0.85</f>
        <v>17824.5</v>
      </c>
      <c r="N14" s="94">
        <f>'Наполни свое лето | FIT15'!N14*0.85</f>
        <v>17824.5</v>
      </c>
      <c r="O14" s="94">
        <f>'Наполни свое лето | FIT15'!O14*0.85</f>
        <v>16524</v>
      </c>
      <c r="P14" s="94">
        <f>'Наполни свое лето | FIT15'!P14*0.85</f>
        <v>16524</v>
      </c>
      <c r="Q14" s="94">
        <f>'Наполни свое лето | FIT15'!Q14*0.85</f>
        <v>15759</v>
      </c>
      <c r="R14" s="94">
        <f>'Наполни свое лето | FIT15'!R14*0.85</f>
        <v>16524</v>
      </c>
      <c r="S14" s="94">
        <f>'Наполни свое лето | FIT15'!S14*0.85</f>
        <v>20578.5</v>
      </c>
      <c r="T14" s="94">
        <f>'Наполни свое лето | FIT15'!T14*0.85</f>
        <v>20578.5</v>
      </c>
      <c r="U14" s="94">
        <f>'Наполни свое лето | FIT15'!U14*0.85</f>
        <v>16524</v>
      </c>
      <c r="V14" s="94">
        <f>'Наполни свое лето | FIT15'!V14*0.85</f>
        <v>15759</v>
      </c>
      <c r="W14" s="94">
        <f>'Наполни свое лето | FIT15'!W14*0.85</f>
        <v>17824.5</v>
      </c>
      <c r="X14" s="94">
        <f>'Наполни свое лето | FIT15'!X14*0.85</f>
        <v>16524</v>
      </c>
      <c r="Y14" s="94">
        <f>'Наполни свое лето | FIT15'!Y14*0.85</f>
        <v>17824.5</v>
      </c>
      <c r="Z14" s="94">
        <f>'Наполни свое лето | FIT15'!Z14*0.85</f>
        <v>16524</v>
      </c>
      <c r="AA14" s="94">
        <f>'Наполни свое лето | FIT15'!AA14*0.85</f>
        <v>19278</v>
      </c>
      <c r="AB14" s="94">
        <f>'Наполни свое лето | FIT15'!AB14*0.85</f>
        <v>19278</v>
      </c>
      <c r="AC14" s="94">
        <f>'Наполни свое лето | FIT15'!AC14*0.85</f>
        <v>20578.5</v>
      </c>
      <c r="AD14" s="94">
        <f>'Наполни свое лето | FIT15'!AD14*0.85</f>
        <v>17824.5</v>
      </c>
      <c r="AE14" s="94">
        <f>'Наполни свое лето | FIT15'!AE14*0.85</f>
        <v>17824.5</v>
      </c>
      <c r="AF14" s="94">
        <f>'Наполни свое лето | FIT15'!AF14*0.85</f>
        <v>17824.5</v>
      </c>
      <c r="AG14" s="94">
        <f>'Наполни свое лето | FIT15'!AG14*0.85</f>
        <v>16524</v>
      </c>
      <c r="AH14" s="94">
        <f>'Наполни свое лето | FIT15'!AH14*0.85</f>
        <v>15759</v>
      </c>
      <c r="AI14" s="94">
        <f>'Наполни свое лето | FIT15'!AI14*0.85</f>
        <v>14841</v>
      </c>
      <c r="AJ14" s="94">
        <f>'Наполни свое лето | FIT15'!AJ14*0.85</f>
        <v>14841</v>
      </c>
      <c r="AK14" s="94">
        <f>'Наполни свое лето | FIT15'!AK14*0.85</f>
        <v>13923</v>
      </c>
      <c r="AL14" s="94">
        <f>'Наполни свое лето | FIT15'!AL14*0.85</f>
        <v>13005</v>
      </c>
      <c r="AM14" s="94">
        <f>'Наполни свое лето | FIT15'!AM14*0.85</f>
        <v>13923</v>
      </c>
      <c r="AN14" s="94">
        <f>'Наполни свое лето | FIT15'!AN14*0.85</f>
        <v>13923</v>
      </c>
      <c r="AO14" s="94">
        <f>'Наполни свое лето | FIT15'!AO14*0.85</f>
        <v>13005</v>
      </c>
      <c r="AP14" s="94">
        <f>'Наполни свое лето | FIT15'!AP14*0.85</f>
        <v>15759</v>
      </c>
      <c r="AQ14" s="94">
        <f>'Наполни свое лето | FIT15'!AQ14*0.85</f>
        <v>15759</v>
      </c>
      <c r="AR14" s="94">
        <f>'Наполни свое лето | FIT15'!AR14*0.85</f>
        <v>14841</v>
      </c>
      <c r="AS14" s="94">
        <f>'Наполни свое лето | FIT15'!AS14*0.85</f>
        <v>13005</v>
      </c>
    </row>
    <row r="15" spans="1:45"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row>
    <row r="16" spans="1:45" s="50" customFormat="1" x14ac:dyDescent="0.2">
      <c r="A16" s="88">
        <f>A7</f>
        <v>1</v>
      </c>
      <c r="B16" s="94">
        <f>'Наполни свое лето | FIT15'!B16*0.85</f>
        <v>19278</v>
      </c>
      <c r="C16" s="94">
        <f>'Наполни свое лето | FIT15'!C16*0.85</f>
        <v>16524</v>
      </c>
      <c r="D16" s="94">
        <f>'Наполни свое лето | FIT15'!D16*0.85</f>
        <v>15759</v>
      </c>
      <c r="E16" s="94">
        <f>'Наполни свое лето | FIT15'!E16*0.85</f>
        <v>15759</v>
      </c>
      <c r="F16" s="94">
        <f>'Наполни свое лето | FIT15'!F16*0.85</f>
        <v>19278</v>
      </c>
      <c r="G16" s="94">
        <f>'Наполни свое лето | FIT15'!G16*0.85</f>
        <v>19278</v>
      </c>
      <c r="H16" s="94">
        <f>'Наполни свое лето | FIT15'!H16*0.85</f>
        <v>17824.5</v>
      </c>
      <c r="I16" s="94">
        <f>'Наполни свое лето | FIT15'!I16*0.85</f>
        <v>19278</v>
      </c>
      <c r="J16" s="94">
        <f>'Наполни свое лето | FIT15'!J16*0.85</f>
        <v>17824.5</v>
      </c>
      <c r="K16" s="94">
        <f>'Наполни свое лето | FIT15'!K16*0.85</f>
        <v>17824.5</v>
      </c>
      <c r="L16" s="94">
        <f>'Наполни свое лето | FIT15'!L16*0.85</f>
        <v>16524</v>
      </c>
      <c r="M16" s="94">
        <f>'Наполни свое лето | FIT15'!M16*0.85</f>
        <v>17824.5</v>
      </c>
      <c r="N16" s="94">
        <f>'Наполни свое лето | FIT15'!N16*0.85</f>
        <v>17824.5</v>
      </c>
      <c r="O16" s="94">
        <f>'Наполни свое лето | FIT15'!O16*0.85</f>
        <v>16524</v>
      </c>
      <c r="P16" s="94">
        <f>'Наполни свое лето | FIT15'!P16*0.85</f>
        <v>16524</v>
      </c>
      <c r="Q16" s="94">
        <f>'Наполни свое лето | FIT15'!Q16*0.85</f>
        <v>15759</v>
      </c>
      <c r="R16" s="94">
        <f>'Наполни свое лето | FIT15'!R16*0.85</f>
        <v>16524</v>
      </c>
      <c r="S16" s="94">
        <f>'Наполни свое лето | FIT15'!S16*0.85</f>
        <v>20578.5</v>
      </c>
      <c r="T16" s="94">
        <f>'Наполни свое лето | FIT15'!T16*0.85</f>
        <v>20578.5</v>
      </c>
      <c r="U16" s="94">
        <f>'Наполни свое лето | FIT15'!U16*0.85</f>
        <v>16524</v>
      </c>
      <c r="V16" s="94">
        <f>'Наполни свое лето | FIT15'!V16*0.85</f>
        <v>15759</v>
      </c>
      <c r="W16" s="94">
        <f>'Наполни свое лето | FIT15'!W16*0.85</f>
        <v>17824.5</v>
      </c>
      <c r="X16" s="94">
        <f>'Наполни свое лето | FIT15'!X16*0.85</f>
        <v>16524</v>
      </c>
      <c r="Y16" s="94">
        <f>'Наполни свое лето | FIT15'!Y16*0.85</f>
        <v>17824.5</v>
      </c>
      <c r="Z16" s="94">
        <f>'Наполни свое лето | FIT15'!Z16*0.85</f>
        <v>16524</v>
      </c>
      <c r="AA16" s="94">
        <f>'Наполни свое лето | FIT15'!AA16*0.85</f>
        <v>19278</v>
      </c>
      <c r="AB16" s="94">
        <f>'Наполни свое лето | FIT15'!AB16*0.85</f>
        <v>19278</v>
      </c>
      <c r="AC16" s="94">
        <f>'Наполни свое лето | FIT15'!AC16*0.85</f>
        <v>20578.5</v>
      </c>
      <c r="AD16" s="94">
        <f>'Наполни свое лето | FIT15'!AD16*0.85</f>
        <v>17824.5</v>
      </c>
      <c r="AE16" s="94">
        <f>'Наполни свое лето | FIT15'!AE16*0.85</f>
        <v>17824.5</v>
      </c>
      <c r="AF16" s="94">
        <f>'Наполни свое лето | FIT15'!AF16*0.85</f>
        <v>17824.5</v>
      </c>
      <c r="AG16" s="94">
        <f>'Наполни свое лето | FIT15'!AG16*0.85</f>
        <v>16524</v>
      </c>
      <c r="AH16" s="94">
        <f>'Наполни свое лето | FIT15'!AH16*0.85</f>
        <v>15759</v>
      </c>
      <c r="AI16" s="94">
        <f>'Наполни свое лето | FIT15'!AI16*0.85</f>
        <v>14841</v>
      </c>
      <c r="AJ16" s="94">
        <f>'Наполни свое лето | FIT15'!AJ16*0.85</f>
        <v>14841</v>
      </c>
      <c r="AK16" s="94">
        <f>'Наполни свое лето | FIT15'!AK16*0.85</f>
        <v>13923</v>
      </c>
      <c r="AL16" s="94">
        <f>'Наполни свое лето | FIT15'!AL16*0.85</f>
        <v>13005</v>
      </c>
      <c r="AM16" s="94">
        <f>'Наполни свое лето | FIT15'!AM16*0.85</f>
        <v>13923</v>
      </c>
      <c r="AN16" s="94">
        <f>'Наполни свое лето | FIT15'!AN16*0.85</f>
        <v>13923</v>
      </c>
      <c r="AO16" s="94">
        <f>'Наполни свое лето | FIT15'!AO16*0.85</f>
        <v>13005</v>
      </c>
      <c r="AP16" s="94">
        <f>'Наполни свое лето | FIT15'!AP16*0.85</f>
        <v>15759</v>
      </c>
      <c r="AQ16" s="94">
        <f>'Наполни свое лето | FIT15'!AQ16*0.85</f>
        <v>15759</v>
      </c>
      <c r="AR16" s="94">
        <f>'Наполни свое лето | FIT15'!AR16*0.85</f>
        <v>14841</v>
      </c>
      <c r="AS16" s="94">
        <f>'Наполни свое лето | FIT15'!AS16*0.85</f>
        <v>13005</v>
      </c>
    </row>
    <row r="17" spans="1:45" s="50" customFormat="1" x14ac:dyDescent="0.2">
      <c r="A17" s="88">
        <f>A8</f>
        <v>2</v>
      </c>
      <c r="B17" s="94">
        <f>'Наполни свое лето | FIT15'!B17*0.85</f>
        <v>20578.5</v>
      </c>
      <c r="C17" s="94">
        <f>'Наполни свое лето | FIT15'!C17*0.85</f>
        <v>17824.5</v>
      </c>
      <c r="D17" s="94">
        <f>'Наполни свое лето | FIT15'!D17*0.85</f>
        <v>17059.5</v>
      </c>
      <c r="E17" s="94">
        <f>'Наполни свое лето | FIT15'!E17*0.85</f>
        <v>17059.5</v>
      </c>
      <c r="F17" s="94">
        <f>'Наполни свое лето | FIT15'!F17*0.85</f>
        <v>20578.5</v>
      </c>
      <c r="G17" s="94">
        <f>'Наполни свое лето | FIT15'!G17*0.85</f>
        <v>20578.5</v>
      </c>
      <c r="H17" s="94">
        <f>'Наполни свое лето | FIT15'!H17*0.85</f>
        <v>19125</v>
      </c>
      <c r="I17" s="94">
        <f>'Наполни свое лето | FIT15'!I17*0.85</f>
        <v>20578.5</v>
      </c>
      <c r="J17" s="94">
        <f>'Наполни свое лето | FIT15'!J17*0.85</f>
        <v>19125</v>
      </c>
      <c r="K17" s="94">
        <f>'Наполни свое лето | FIT15'!K17*0.85</f>
        <v>19125</v>
      </c>
      <c r="L17" s="94">
        <f>'Наполни свое лето | FIT15'!L17*0.85</f>
        <v>17824.5</v>
      </c>
      <c r="M17" s="94">
        <f>'Наполни свое лето | FIT15'!M17*0.85</f>
        <v>19125</v>
      </c>
      <c r="N17" s="94">
        <f>'Наполни свое лето | FIT15'!N17*0.85</f>
        <v>19125</v>
      </c>
      <c r="O17" s="94">
        <f>'Наполни свое лето | FIT15'!O17*0.85</f>
        <v>17824.5</v>
      </c>
      <c r="P17" s="94">
        <f>'Наполни свое лето | FIT15'!P17*0.85</f>
        <v>17824.5</v>
      </c>
      <c r="Q17" s="94">
        <f>'Наполни свое лето | FIT15'!Q17*0.85</f>
        <v>17059.5</v>
      </c>
      <c r="R17" s="94">
        <f>'Наполни свое лето | FIT15'!R17*0.85</f>
        <v>17824.5</v>
      </c>
      <c r="S17" s="94">
        <f>'Наполни свое лето | FIT15'!S17*0.85</f>
        <v>21879</v>
      </c>
      <c r="T17" s="94">
        <f>'Наполни свое лето | FIT15'!T17*0.85</f>
        <v>21879</v>
      </c>
      <c r="U17" s="94">
        <f>'Наполни свое лето | FIT15'!U17*0.85</f>
        <v>17824.5</v>
      </c>
      <c r="V17" s="94">
        <f>'Наполни свое лето | FIT15'!V17*0.85</f>
        <v>17059.5</v>
      </c>
      <c r="W17" s="94">
        <f>'Наполни свое лето | FIT15'!W17*0.85</f>
        <v>19125</v>
      </c>
      <c r="X17" s="94">
        <f>'Наполни свое лето | FIT15'!X17*0.85</f>
        <v>17824.5</v>
      </c>
      <c r="Y17" s="94">
        <f>'Наполни свое лето | FIT15'!Y17*0.85</f>
        <v>19125</v>
      </c>
      <c r="Z17" s="94">
        <f>'Наполни свое лето | FIT15'!Z17*0.85</f>
        <v>17824.5</v>
      </c>
      <c r="AA17" s="94">
        <f>'Наполни свое лето | FIT15'!AA17*0.85</f>
        <v>20578.5</v>
      </c>
      <c r="AB17" s="94">
        <f>'Наполни свое лето | FIT15'!AB17*0.85</f>
        <v>20578.5</v>
      </c>
      <c r="AC17" s="94">
        <f>'Наполни свое лето | FIT15'!AC17*0.85</f>
        <v>21879</v>
      </c>
      <c r="AD17" s="94">
        <f>'Наполни свое лето | FIT15'!AD17*0.85</f>
        <v>19125</v>
      </c>
      <c r="AE17" s="94">
        <f>'Наполни свое лето | FIT15'!AE17*0.85</f>
        <v>19125</v>
      </c>
      <c r="AF17" s="94">
        <f>'Наполни свое лето | FIT15'!AF17*0.85</f>
        <v>19125</v>
      </c>
      <c r="AG17" s="94">
        <f>'Наполни свое лето | FIT15'!AG17*0.85</f>
        <v>17824.5</v>
      </c>
      <c r="AH17" s="94">
        <f>'Наполни свое лето | FIT15'!AH17*0.85</f>
        <v>17059.5</v>
      </c>
      <c r="AI17" s="94">
        <f>'Наполни свое лето | FIT15'!AI17*0.85</f>
        <v>16141.5</v>
      </c>
      <c r="AJ17" s="94">
        <f>'Наполни свое лето | FIT15'!AJ17*0.85</f>
        <v>16141.5</v>
      </c>
      <c r="AK17" s="94">
        <f>'Наполни свое лето | FIT15'!AK17*0.85</f>
        <v>15223.5</v>
      </c>
      <c r="AL17" s="94">
        <f>'Наполни свое лето | FIT15'!AL17*0.85</f>
        <v>14305.5</v>
      </c>
      <c r="AM17" s="94">
        <f>'Наполни свое лето | FIT15'!AM17*0.85</f>
        <v>15223.5</v>
      </c>
      <c r="AN17" s="94">
        <f>'Наполни свое лето | FIT15'!AN17*0.85</f>
        <v>15223.5</v>
      </c>
      <c r="AO17" s="94">
        <f>'Наполни свое лето | FIT15'!AO17*0.85</f>
        <v>14305.5</v>
      </c>
      <c r="AP17" s="94">
        <f>'Наполни свое лето | FIT15'!AP17*0.85</f>
        <v>17059.5</v>
      </c>
      <c r="AQ17" s="94">
        <f>'Наполни свое лето | FIT15'!AQ17*0.85</f>
        <v>17059.5</v>
      </c>
      <c r="AR17" s="94">
        <f>'Наполни свое лето | FIT15'!AR17*0.85</f>
        <v>16141.5</v>
      </c>
      <c r="AS17" s="94">
        <f>'Наполни свое лето | FIT15'!AS17*0.85</f>
        <v>14305.5</v>
      </c>
    </row>
    <row r="18" spans="1:45"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row>
    <row r="19" spans="1:45" s="50" customFormat="1" x14ac:dyDescent="0.2">
      <c r="A19" s="88">
        <f>A7</f>
        <v>1</v>
      </c>
      <c r="B19" s="94">
        <f>'Наполни свое лето | FIT15'!B19*0.85</f>
        <v>34807.5</v>
      </c>
      <c r="C19" s="94">
        <f>'Наполни свое лето | FIT15'!C19*0.85</f>
        <v>32053.5</v>
      </c>
      <c r="D19" s="94">
        <f>'Наполни свое лето | FIT15'!D19*0.85</f>
        <v>31288.5</v>
      </c>
      <c r="E19" s="94">
        <f>'Наполни свое лето | FIT15'!E19*0.85</f>
        <v>31288.5</v>
      </c>
      <c r="F19" s="94">
        <f>'Наполни свое лето | FIT15'!F19*0.85</f>
        <v>34807.5</v>
      </c>
      <c r="G19" s="94">
        <f>'Наполни свое лето | FIT15'!G19*0.85</f>
        <v>34807.5</v>
      </c>
      <c r="H19" s="94">
        <f>'Наполни свое лето | FIT15'!H19*0.85</f>
        <v>33354</v>
      </c>
      <c r="I19" s="94">
        <f>'Наполни свое лето | FIT15'!I19*0.85</f>
        <v>34807.5</v>
      </c>
      <c r="J19" s="94">
        <f>'Наполни свое лето | FIT15'!J19*0.85</f>
        <v>33354</v>
      </c>
      <c r="K19" s="94">
        <f>'Наполни свое лето | FIT15'!K19*0.85</f>
        <v>33354</v>
      </c>
      <c r="L19" s="94">
        <f>'Наполни свое лето | FIT15'!L19*0.85</f>
        <v>32053.5</v>
      </c>
      <c r="M19" s="94">
        <f>'Наполни свое лето | FIT15'!M19*0.85</f>
        <v>33354</v>
      </c>
      <c r="N19" s="94">
        <f>'Наполни свое лето | FIT15'!N19*0.85</f>
        <v>33354</v>
      </c>
      <c r="O19" s="94">
        <f>'Наполни свое лето | FIT15'!O19*0.85</f>
        <v>32053.5</v>
      </c>
      <c r="P19" s="94">
        <f>'Наполни свое лето | FIT15'!P19*0.85</f>
        <v>32053.5</v>
      </c>
      <c r="Q19" s="94">
        <f>'Наполни свое лето | FIT15'!Q19*0.85</f>
        <v>31288.5</v>
      </c>
      <c r="R19" s="94">
        <f>'Наполни свое лето | FIT15'!R19*0.85</f>
        <v>32053.5</v>
      </c>
      <c r="S19" s="94">
        <f>'Наполни свое лето | FIT15'!S19*0.85</f>
        <v>36108</v>
      </c>
      <c r="T19" s="94">
        <f>'Наполни свое лето | FIT15'!T19*0.85</f>
        <v>36108</v>
      </c>
      <c r="U19" s="94">
        <f>'Наполни свое лето | FIT15'!U19*0.85</f>
        <v>32053.5</v>
      </c>
      <c r="V19" s="94">
        <f>'Наполни свое лето | FIT15'!V19*0.85</f>
        <v>31288.5</v>
      </c>
      <c r="W19" s="94">
        <f>'Наполни свое лето | FIT15'!W19*0.85</f>
        <v>33354</v>
      </c>
      <c r="X19" s="94">
        <f>'Наполни свое лето | FIT15'!X19*0.85</f>
        <v>32053.5</v>
      </c>
      <c r="Y19" s="94">
        <f>'Наполни свое лето | FIT15'!Y19*0.85</f>
        <v>33354</v>
      </c>
      <c r="Z19" s="94">
        <f>'Наполни свое лето | FIT15'!Z19*0.85</f>
        <v>32053.5</v>
      </c>
      <c r="AA19" s="94">
        <f>'Наполни свое лето | FIT15'!AA19*0.85</f>
        <v>34807.5</v>
      </c>
      <c r="AB19" s="94">
        <f>'Наполни свое лето | FIT15'!AB19*0.85</f>
        <v>34807.5</v>
      </c>
      <c r="AC19" s="94">
        <f>'Наполни свое лето | FIT15'!AC19*0.85</f>
        <v>36108</v>
      </c>
      <c r="AD19" s="94">
        <f>'Наполни свое лето | FIT15'!AD19*0.85</f>
        <v>33354</v>
      </c>
      <c r="AE19" s="94">
        <f>'Наполни свое лето | FIT15'!AE19*0.85</f>
        <v>33354</v>
      </c>
      <c r="AF19" s="94">
        <f>'Наполни свое лето | FIT15'!AF19*0.85</f>
        <v>33354</v>
      </c>
      <c r="AG19" s="94">
        <f>'Наполни свое лето | FIT15'!AG19*0.85</f>
        <v>32053.5</v>
      </c>
      <c r="AH19" s="94">
        <f>'Наполни свое лето | FIT15'!AH19*0.85</f>
        <v>31288.5</v>
      </c>
      <c r="AI19" s="94">
        <f>'Наполни свое лето | FIT15'!AI19*0.85</f>
        <v>30370.5</v>
      </c>
      <c r="AJ19" s="94">
        <f>'Наполни свое лето | FIT15'!AJ19*0.85</f>
        <v>30370.5</v>
      </c>
      <c r="AK19" s="94">
        <f>'Наполни свое лето | FIT15'!AK19*0.85</f>
        <v>29452.5</v>
      </c>
      <c r="AL19" s="94">
        <f>'Наполни свое лето | FIT15'!AL19*0.85</f>
        <v>28534.5</v>
      </c>
      <c r="AM19" s="94">
        <f>'Наполни свое лето | FIT15'!AM19*0.85</f>
        <v>29452.5</v>
      </c>
      <c r="AN19" s="94">
        <f>'Наполни свое лето | FIT15'!AN19*0.85</f>
        <v>29452.5</v>
      </c>
      <c r="AO19" s="94">
        <f>'Наполни свое лето | FIT15'!AO19*0.85</f>
        <v>28534.5</v>
      </c>
      <c r="AP19" s="94">
        <f>'Наполни свое лето | FIT15'!AP19*0.85</f>
        <v>31288.5</v>
      </c>
      <c r="AQ19" s="94">
        <f>'Наполни свое лето | FIT15'!AQ19*0.85</f>
        <v>31288.5</v>
      </c>
      <c r="AR19" s="94">
        <f>'Наполни свое лето | FIT15'!AR19*0.85</f>
        <v>30370.5</v>
      </c>
      <c r="AS19" s="94">
        <f>'Наполни свое лето | FIT15'!AS19*0.85</f>
        <v>28534.5</v>
      </c>
    </row>
    <row r="20" spans="1:45" s="50" customFormat="1" x14ac:dyDescent="0.2">
      <c r="A20" s="88">
        <f>A8</f>
        <v>2</v>
      </c>
      <c r="B20" s="94">
        <f>'Наполни свое лето | FIT15'!B20*0.85</f>
        <v>36108</v>
      </c>
      <c r="C20" s="94">
        <f>'Наполни свое лето | FIT15'!C20*0.85</f>
        <v>33354</v>
      </c>
      <c r="D20" s="94">
        <f>'Наполни свое лето | FIT15'!D20*0.85</f>
        <v>32589</v>
      </c>
      <c r="E20" s="94">
        <f>'Наполни свое лето | FIT15'!E20*0.85</f>
        <v>32589</v>
      </c>
      <c r="F20" s="94">
        <f>'Наполни свое лето | FIT15'!F20*0.85</f>
        <v>36108</v>
      </c>
      <c r="G20" s="94">
        <f>'Наполни свое лето | FIT15'!G20*0.85</f>
        <v>36108</v>
      </c>
      <c r="H20" s="94">
        <f>'Наполни свое лето | FIT15'!H20*0.85</f>
        <v>34654.5</v>
      </c>
      <c r="I20" s="94">
        <f>'Наполни свое лето | FIT15'!I20*0.85</f>
        <v>36108</v>
      </c>
      <c r="J20" s="94">
        <f>'Наполни свое лето | FIT15'!J20*0.85</f>
        <v>34654.5</v>
      </c>
      <c r="K20" s="94">
        <f>'Наполни свое лето | FIT15'!K20*0.85</f>
        <v>34654.5</v>
      </c>
      <c r="L20" s="94">
        <f>'Наполни свое лето | FIT15'!L20*0.85</f>
        <v>33354</v>
      </c>
      <c r="M20" s="94">
        <f>'Наполни свое лето | FIT15'!M20*0.85</f>
        <v>34654.5</v>
      </c>
      <c r="N20" s="94">
        <f>'Наполни свое лето | FIT15'!N20*0.85</f>
        <v>34654.5</v>
      </c>
      <c r="O20" s="94">
        <f>'Наполни свое лето | FIT15'!O20*0.85</f>
        <v>33354</v>
      </c>
      <c r="P20" s="94">
        <f>'Наполни свое лето | FIT15'!P20*0.85</f>
        <v>33354</v>
      </c>
      <c r="Q20" s="94">
        <f>'Наполни свое лето | FIT15'!Q20*0.85</f>
        <v>32589</v>
      </c>
      <c r="R20" s="94">
        <f>'Наполни свое лето | FIT15'!R20*0.85</f>
        <v>33354</v>
      </c>
      <c r="S20" s="94">
        <f>'Наполни свое лето | FIT15'!S20*0.85</f>
        <v>37408.5</v>
      </c>
      <c r="T20" s="94">
        <f>'Наполни свое лето | FIT15'!T20*0.85</f>
        <v>37408.5</v>
      </c>
      <c r="U20" s="94">
        <f>'Наполни свое лето | FIT15'!U20*0.85</f>
        <v>33354</v>
      </c>
      <c r="V20" s="94">
        <f>'Наполни свое лето | FIT15'!V20*0.85</f>
        <v>32589</v>
      </c>
      <c r="W20" s="94">
        <f>'Наполни свое лето | FIT15'!W20*0.85</f>
        <v>34654.5</v>
      </c>
      <c r="X20" s="94">
        <f>'Наполни свое лето | FIT15'!X20*0.85</f>
        <v>33354</v>
      </c>
      <c r="Y20" s="94">
        <f>'Наполни свое лето | FIT15'!Y20*0.85</f>
        <v>34654.5</v>
      </c>
      <c r="Z20" s="94">
        <f>'Наполни свое лето | FIT15'!Z20*0.85</f>
        <v>33354</v>
      </c>
      <c r="AA20" s="94">
        <f>'Наполни свое лето | FIT15'!AA20*0.85</f>
        <v>36108</v>
      </c>
      <c r="AB20" s="94">
        <f>'Наполни свое лето | FIT15'!AB20*0.85</f>
        <v>36108</v>
      </c>
      <c r="AC20" s="94">
        <f>'Наполни свое лето | FIT15'!AC20*0.85</f>
        <v>37408.5</v>
      </c>
      <c r="AD20" s="94">
        <f>'Наполни свое лето | FIT15'!AD20*0.85</f>
        <v>34654.5</v>
      </c>
      <c r="AE20" s="94">
        <f>'Наполни свое лето | FIT15'!AE20*0.85</f>
        <v>34654.5</v>
      </c>
      <c r="AF20" s="94">
        <f>'Наполни свое лето | FIT15'!AF20*0.85</f>
        <v>34654.5</v>
      </c>
      <c r="AG20" s="94">
        <f>'Наполни свое лето | FIT15'!AG20*0.85</f>
        <v>33354</v>
      </c>
      <c r="AH20" s="94">
        <f>'Наполни свое лето | FIT15'!AH20*0.85</f>
        <v>32589</v>
      </c>
      <c r="AI20" s="94">
        <f>'Наполни свое лето | FIT15'!AI20*0.85</f>
        <v>31671</v>
      </c>
      <c r="AJ20" s="94">
        <f>'Наполни свое лето | FIT15'!AJ20*0.85</f>
        <v>31671</v>
      </c>
      <c r="AK20" s="94">
        <f>'Наполни свое лето | FIT15'!AK20*0.85</f>
        <v>30753</v>
      </c>
      <c r="AL20" s="94">
        <f>'Наполни свое лето | FIT15'!AL20*0.85</f>
        <v>29835</v>
      </c>
      <c r="AM20" s="94">
        <f>'Наполни свое лето | FIT15'!AM20*0.85</f>
        <v>30753</v>
      </c>
      <c r="AN20" s="94">
        <f>'Наполни свое лето | FIT15'!AN20*0.85</f>
        <v>30753</v>
      </c>
      <c r="AO20" s="94">
        <f>'Наполни свое лето | FIT15'!AO20*0.85</f>
        <v>29835</v>
      </c>
      <c r="AP20" s="94">
        <f>'Наполни свое лето | FIT15'!AP20*0.85</f>
        <v>32589</v>
      </c>
      <c r="AQ20" s="94">
        <f>'Наполни свое лето | FIT15'!AQ20*0.85</f>
        <v>32589</v>
      </c>
      <c r="AR20" s="94">
        <f>'Наполни свое лето | FIT15'!AR20*0.85</f>
        <v>31671</v>
      </c>
      <c r="AS20" s="94">
        <f>'Наполни свое лето | FIT15'!AS20*0.85</f>
        <v>29835</v>
      </c>
    </row>
    <row r="21" spans="1:45"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row>
    <row r="22" spans="1:45" s="50" customFormat="1" x14ac:dyDescent="0.2">
      <c r="A22" s="88" t="s">
        <v>88</v>
      </c>
      <c r="B22" s="94">
        <f>'Наполни свое лето | FIT15'!B22*0.85</f>
        <v>51408</v>
      </c>
      <c r="C22" s="94">
        <f>'Наполни свое лето | FIT15'!C22*0.85</f>
        <v>48654</v>
      </c>
      <c r="D22" s="94">
        <f>'Наполни свое лето | FIT15'!D22*0.85</f>
        <v>47889</v>
      </c>
      <c r="E22" s="94">
        <f>'Наполни свое лето | FIT15'!E22*0.85</f>
        <v>47889</v>
      </c>
      <c r="F22" s="94">
        <f>'Наполни свое лето | FIT15'!F22*0.85</f>
        <v>51408</v>
      </c>
      <c r="G22" s="94">
        <f>'Наполни свое лето | FIT15'!G22*0.85</f>
        <v>51408</v>
      </c>
      <c r="H22" s="94">
        <f>'Наполни свое лето | FIT15'!H22*0.85</f>
        <v>49954.5</v>
      </c>
      <c r="I22" s="94">
        <f>'Наполни свое лето | FIT15'!I22*0.85</f>
        <v>51408</v>
      </c>
      <c r="J22" s="94">
        <f>'Наполни свое лето | FIT15'!J22*0.85</f>
        <v>49954.5</v>
      </c>
      <c r="K22" s="94">
        <f>'Наполни свое лето | FIT15'!K22*0.85</f>
        <v>49954.5</v>
      </c>
      <c r="L22" s="94">
        <f>'Наполни свое лето | FIT15'!L22*0.85</f>
        <v>48654</v>
      </c>
      <c r="M22" s="94">
        <f>'Наполни свое лето | FIT15'!M22*0.85</f>
        <v>49954.5</v>
      </c>
      <c r="N22" s="94">
        <f>'Наполни свое лето | FIT15'!N22*0.85</f>
        <v>49954.5</v>
      </c>
      <c r="O22" s="94">
        <f>'Наполни свое лето | FIT15'!O22*0.85</f>
        <v>48654</v>
      </c>
      <c r="P22" s="94">
        <f>'Наполни свое лето | FIT15'!P22*0.85</f>
        <v>48654</v>
      </c>
      <c r="Q22" s="94">
        <f>'Наполни свое лето | FIT15'!Q22*0.85</f>
        <v>47889</v>
      </c>
      <c r="R22" s="94">
        <f>'Наполни свое лето | FIT15'!R22*0.85</f>
        <v>48654</v>
      </c>
      <c r="S22" s="94">
        <f>'Наполни свое лето | FIT15'!S22*0.85</f>
        <v>52708.5</v>
      </c>
      <c r="T22" s="94">
        <f>'Наполни свое лето | FIT15'!T22*0.85</f>
        <v>52708.5</v>
      </c>
      <c r="U22" s="94">
        <f>'Наполни свое лето | FIT15'!U22*0.85</f>
        <v>48654</v>
      </c>
      <c r="V22" s="94">
        <f>'Наполни свое лето | FIT15'!V22*0.85</f>
        <v>47889</v>
      </c>
      <c r="W22" s="94">
        <f>'Наполни свое лето | FIT15'!W22*0.85</f>
        <v>49954.5</v>
      </c>
      <c r="X22" s="94">
        <f>'Наполни свое лето | FIT15'!X22*0.85</f>
        <v>48654</v>
      </c>
      <c r="Y22" s="94">
        <f>'Наполни свое лето | FIT15'!Y22*0.85</f>
        <v>49954.5</v>
      </c>
      <c r="Z22" s="94">
        <f>'Наполни свое лето | FIT15'!Z22*0.85</f>
        <v>48654</v>
      </c>
      <c r="AA22" s="94">
        <f>'Наполни свое лето | FIT15'!AA22*0.85</f>
        <v>51408</v>
      </c>
      <c r="AB22" s="94">
        <f>'Наполни свое лето | FIT15'!AB22*0.85</f>
        <v>51408</v>
      </c>
      <c r="AC22" s="94">
        <f>'Наполни свое лето | FIT15'!AC22*0.85</f>
        <v>52708.5</v>
      </c>
      <c r="AD22" s="94">
        <f>'Наполни свое лето | FIT15'!AD22*0.85</f>
        <v>49954.5</v>
      </c>
      <c r="AE22" s="94">
        <f>'Наполни свое лето | FIT15'!AE22*0.85</f>
        <v>49954.5</v>
      </c>
      <c r="AF22" s="94">
        <f>'Наполни свое лето | FIT15'!AF22*0.85</f>
        <v>49954.5</v>
      </c>
      <c r="AG22" s="94">
        <f>'Наполни свое лето | FIT15'!AG22*0.85</f>
        <v>48654</v>
      </c>
      <c r="AH22" s="94">
        <f>'Наполни свое лето | FIT15'!AH22*0.85</f>
        <v>47889</v>
      </c>
      <c r="AI22" s="94">
        <f>'Наполни свое лето | FIT15'!AI22*0.85</f>
        <v>46971</v>
      </c>
      <c r="AJ22" s="94">
        <f>'Наполни свое лето | FIT15'!AJ22*0.85</f>
        <v>46971</v>
      </c>
      <c r="AK22" s="94">
        <f>'Наполни свое лето | FIT15'!AK22*0.85</f>
        <v>46053</v>
      </c>
      <c r="AL22" s="94">
        <f>'Наполни свое лето | FIT15'!AL22*0.85</f>
        <v>45135</v>
      </c>
      <c r="AM22" s="94">
        <f>'Наполни свое лето | FIT15'!AM22*0.85</f>
        <v>46053</v>
      </c>
      <c r="AN22" s="94">
        <f>'Наполни свое лето | FIT15'!AN22*0.85</f>
        <v>46053</v>
      </c>
      <c r="AO22" s="94">
        <f>'Наполни свое лето | FIT15'!AO22*0.85</f>
        <v>45135</v>
      </c>
      <c r="AP22" s="94">
        <f>'Наполни свое лето | FIT15'!AP22*0.85</f>
        <v>47889</v>
      </c>
      <c r="AQ22" s="94">
        <f>'Наполни свое лето | FIT15'!AQ22*0.85</f>
        <v>47889</v>
      </c>
      <c r="AR22" s="94">
        <f>'Наполни свое лето | FIT15'!AR22*0.85</f>
        <v>46971</v>
      </c>
      <c r="AS22" s="94">
        <f>'Наполни свое лето | FIT15'!AS22*0.85</f>
        <v>45135</v>
      </c>
    </row>
    <row r="23" spans="1:45" s="50" customFormat="1" ht="135" x14ac:dyDescent="0.2">
      <c r="A23" s="156" t="s">
        <v>278</v>
      </c>
      <c r="B23" s="4"/>
      <c r="C23" s="4"/>
      <c r="D23" s="4"/>
      <c r="E23" s="4"/>
      <c r="F23" s="4"/>
      <c r="G23" s="4"/>
      <c r="H23" s="4"/>
      <c r="I23" s="4"/>
      <c r="J23" s="4"/>
      <c r="K23" s="4"/>
      <c r="L23" s="4"/>
      <c r="M23" s="4"/>
      <c r="N23" s="4"/>
      <c r="O23" s="4"/>
      <c r="P23" s="4"/>
      <c r="Q23" s="4"/>
      <c r="R23" s="4"/>
      <c r="S23" s="4"/>
    </row>
    <row r="24" spans="1:45" s="50" customFormat="1" x14ac:dyDescent="0.2">
      <c r="A24" s="144" t="s">
        <v>71</v>
      </c>
    </row>
    <row r="25" spans="1:45" s="50" customFormat="1" x14ac:dyDescent="0.2">
      <c r="A25" s="57" t="s">
        <v>279</v>
      </c>
    </row>
    <row r="26" spans="1:45" x14ac:dyDescent="0.2">
      <c r="A26" s="57" t="s">
        <v>280</v>
      </c>
    </row>
    <row r="27" spans="1:45" ht="10.7" customHeight="1" thickBot="1" x14ac:dyDescent="0.25">
      <c r="A27" s="41"/>
    </row>
    <row r="28" spans="1:45" ht="12.75" thickBot="1" x14ac:dyDescent="0.25">
      <c r="A28" s="104" t="s">
        <v>66</v>
      </c>
    </row>
    <row r="29" spans="1:45" ht="13.35" customHeight="1" x14ac:dyDescent="0.2">
      <c r="A29" s="63" t="s">
        <v>78</v>
      </c>
    </row>
    <row r="30" spans="1:45" ht="13.35" customHeight="1" x14ac:dyDescent="0.2">
      <c r="A30" s="56" t="s">
        <v>243</v>
      </c>
    </row>
    <row r="31" spans="1:45" ht="12.6" customHeight="1" x14ac:dyDescent="0.2">
      <c r="A31" s="43" t="s">
        <v>67</v>
      </c>
    </row>
    <row r="32" spans="1:45"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5.5" customHeight="1" x14ac:dyDescent="0.2">
      <c r="A39" s="188" t="s">
        <v>281</v>
      </c>
    </row>
    <row r="40" spans="1:1" ht="66"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topLeftCell="A43" zoomScale="90" zoomScaleNormal="90" workbookViewId="0">
      <pane xSplit="1" topLeftCell="B1" activePane="topRight" state="frozen"/>
      <selection activeCell="H8" sqref="H8"/>
      <selection pane="topRight" activeCell="A64" sqref="A64"/>
    </sheetView>
  </sheetViews>
  <sheetFormatPr defaultColWidth="9" defaultRowHeight="12" x14ac:dyDescent="0.2"/>
  <cols>
    <col min="1" max="1" width="84.5703125" style="48" customWidth="1"/>
    <col min="2" max="45" width="9.7109375" style="48" bestFit="1" customWidth="1"/>
    <col min="46" max="16384" width="9" style="48"/>
  </cols>
  <sheetData>
    <row r="1" spans="1:45" s="51" customFormat="1" ht="12" customHeight="1" x14ac:dyDescent="0.2">
      <c r="A1" s="211" t="s">
        <v>82</v>
      </c>
    </row>
    <row r="2" spans="1:45" s="51" customFormat="1" ht="12" customHeight="1" x14ac:dyDescent="0.2">
      <c r="A2" s="211"/>
    </row>
    <row r="3" spans="1:45" s="51" customFormat="1" ht="11.1" customHeight="1" x14ac:dyDescent="0.2">
      <c r="A3" s="147" t="s">
        <v>241</v>
      </c>
    </row>
    <row r="4" spans="1:45" s="52" customFormat="1" ht="32.1" customHeight="1" x14ac:dyDescent="0.2">
      <c r="A4" s="98" t="s">
        <v>64</v>
      </c>
      <c r="B4" s="136">
        <f>'C завтраками| Bed and breakfast'!B4</f>
        <v>45834</v>
      </c>
      <c r="C4" s="136">
        <f>'C завтраками| Bed and breakfast'!C4</f>
        <v>45836</v>
      </c>
      <c r="D4" s="136">
        <f>'C завтраками| Bed and breakfast'!D4</f>
        <v>45837</v>
      </c>
      <c r="E4" s="136">
        <f>'C завтраками| Bed and breakfast'!E4</f>
        <v>45838</v>
      </c>
      <c r="F4" s="210">
        <f>'C завтраками| Bed and breakfast'!F4</f>
        <v>45839</v>
      </c>
      <c r="G4" s="210">
        <f>'C завтраками| Bed and breakfast'!G4</f>
        <v>45842</v>
      </c>
      <c r="H4" s="210">
        <f>'C завтраками| Bed and breakfast'!H4</f>
        <v>45843</v>
      </c>
      <c r="I4" s="210">
        <f>'C завтраками| Bed and breakfast'!I4</f>
        <v>45845</v>
      </c>
      <c r="J4" s="136">
        <f>'C завтраками| Bed and breakfast'!J4</f>
        <v>45847</v>
      </c>
      <c r="K4" s="136">
        <f>'C завтраками| Bed and breakfast'!K4</f>
        <v>45849</v>
      </c>
      <c r="L4" s="136">
        <f>'C завтраками| Bed and breakfast'!L4</f>
        <v>45851</v>
      </c>
      <c r="M4" s="136">
        <f>'C завтраками| Bed and breakfast'!M4</f>
        <v>45852</v>
      </c>
      <c r="N4" s="136">
        <f>'C завтраками| Bed and breakfast'!N4</f>
        <v>45853</v>
      </c>
      <c r="O4" s="136">
        <f>'C завтраками| Bed and breakfast'!O4</f>
        <v>45856</v>
      </c>
      <c r="P4" s="136">
        <f>'C завтраками| Bed and breakfast'!P4</f>
        <v>45858</v>
      </c>
      <c r="Q4" s="136">
        <f>'C завтраками| Bed and breakfast'!Q4</f>
        <v>45859</v>
      </c>
      <c r="R4" s="136">
        <f>'C завтраками| Bed and breakfast'!R4</f>
        <v>45862</v>
      </c>
      <c r="S4" s="136">
        <f>'C завтраками| Bed and breakfast'!S4</f>
        <v>45863</v>
      </c>
      <c r="T4" s="136">
        <f>'C завтраками| Bed and breakfast'!T4</f>
        <v>45865</v>
      </c>
      <c r="U4" s="136">
        <f>'C завтраками| Bed and breakfast'!U4</f>
        <v>45867</v>
      </c>
      <c r="V4" s="136">
        <f>'C завтраками| Bed and breakfast'!V4</f>
        <v>45868</v>
      </c>
      <c r="W4" s="136">
        <f>'C завтраками| Bed and breakfast'!W4</f>
        <v>45870</v>
      </c>
      <c r="X4" s="136">
        <f>'C завтраками| Bed and breakfast'!X4</f>
        <v>45872</v>
      </c>
      <c r="Y4" s="136">
        <f>'C завтраками| Bed and breakfast'!Y4</f>
        <v>45874</v>
      </c>
      <c r="Z4" s="136">
        <f>'C завтраками| Bed and breakfast'!Z4</f>
        <v>45875</v>
      </c>
      <c r="AA4" s="136">
        <f>'C завтраками| Bed and breakfast'!AA4</f>
        <v>45878</v>
      </c>
      <c r="AB4" s="136">
        <f>'C завтраками| Bed and breakfast'!AB4</f>
        <v>45880</v>
      </c>
      <c r="AC4" s="136">
        <f>'C завтраками| Bed and breakfast'!AC4</f>
        <v>45885</v>
      </c>
      <c r="AD4" s="136">
        <f>'C завтраками| Bed and breakfast'!AD4</f>
        <v>45886</v>
      </c>
      <c r="AE4" s="136">
        <f>'C завтраками| Bed and breakfast'!AE4</f>
        <v>45887</v>
      </c>
      <c r="AF4" s="136">
        <f>'C завтраками| Bed and breakfast'!AF4</f>
        <v>45888</v>
      </c>
      <c r="AG4" s="136">
        <f>'C завтраками| Bed and breakfast'!AG4</f>
        <v>45890</v>
      </c>
      <c r="AH4" s="136">
        <f>'C завтраками| Bed and breakfast'!AH4</f>
        <v>45891</v>
      </c>
      <c r="AI4" s="136">
        <f>'C завтраками| Bed and breakfast'!AI4</f>
        <v>45892</v>
      </c>
      <c r="AJ4" s="136">
        <f>'C завтраками| Bed and breakfast'!AJ4</f>
        <v>45894</v>
      </c>
      <c r="AK4" s="136">
        <f>'C завтраками| Bed and breakfast'!AK4</f>
        <v>45895</v>
      </c>
      <c r="AL4" s="136">
        <f>'C завтраками| Bed and breakfast'!AL4</f>
        <v>45897</v>
      </c>
      <c r="AM4" s="136">
        <f>'C завтраками| Bed and breakfast'!AM4</f>
        <v>45901</v>
      </c>
      <c r="AN4" s="136">
        <f>'C завтраками| Bed and breakfast'!AN4</f>
        <v>45905</v>
      </c>
      <c r="AO4" s="136">
        <f>'C завтраками| Bed and breakfast'!AO4</f>
        <v>45907</v>
      </c>
      <c r="AP4" s="136">
        <f>'C завтраками| Bed and breakfast'!AP4</f>
        <v>45908</v>
      </c>
      <c r="AQ4" s="136">
        <f>'C завтраками| Bed and breakfast'!AQ4</f>
        <v>45911</v>
      </c>
      <c r="AR4" s="136">
        <f>'C завтраками| Bed and breakfast'!AR4</f>
        <v>45912</v>
      </c>
      <c r="AS4" s="136">
        <f>'C завтраками| Bed and breakfast'!AS4</f>
        <v>45921</v>
      </c>
    </row>
    <row r="5" spans="1:45" s="53" customFormat="1" ht="21.95" customHeight="1" x14ac:dyDescent="0.2">
      <c r="A5" s="98"/>
      <c r="B5" s="136">
        <f>'C завтраками| Bed and breakfast'!B5</f>
        <v>45835</v>
      </c>
      <c r="C5" s="136">
        <f>'C завтраками| Bed and breakfast'!C5</f>
        <v>45836</v>
      </c>
      <c r="D5" s="136">
        <f>'C завтраками| Bed and breakfast'!D5</f>
        <v>45837</v>
      </c>
      <c r="E5" s="136">
        <f>'C завтраками| Bed and breakfast'!E5</f>
        <v>45838</v>
      </c>
      <c r="F5" s="210">
        <f>'C завтраками| Bed and breakfast'!F5</f>
        <v>45841</v>
      </c>
      <c r="G5" s="210">
        <f>'C завтраками| Bed and breakfast'!G5</f>
        <v>45842</v>
      </c>
      <c r="H5" s="210">
        <f>'C завтраками| Bed and breakfast'!H5</f>
        <v>45844</v>
      </c>
      <c r="I5" s="210">
        <f>'C завтраками| Bed and breakfast'!I5</f>
        <v>45846</v>
      </c>
      <c r="J5" s="136">
        <f>'C завтраками| Bed and breakfast'!J5</f>
        <v>45848</v>
      </c>
      <c r="K5" s="136">
        <f>'C завтраками| Bed and breakfast'!K5</f>
        <v>45850</v>
      </c>
      <c r="L5" s="136">
        <f>'C завтраками| Bed and breakfast'!L5</f>
        <v>45851</v>
      </c>
      <c r="M5" s="136">
        <f>'C завтраками| Bed and breakfast'!M5</f>
        <v>45852</v>
      </c>
      <c r="N5" s="136">
        <f>'C завтраками| Bed and breakfast'!N5</f>
        <v>45855</v>
      </c>
      <c r="O5" s="136">
        <f>'C завтраками| Bed and breakfast'!O5</f>
        <v>45857</v>
      </c>
      <c r="P5" s="136">
        <f>'C завтраками| Bed and breakfast'!P5</f>
        <v>45858</v>
      </c>
      <c r="Q5" s="136">
        <f>'C завтраками| Bed and breakfast'!Q5</f>
        <v>45861</v>
      </c>
      <c r="R5" s="136">
        <f>'C завтраками| Bed and breakfast'!R5</f>
        <v>45862</v>
      </c>
      <c r="S5" s="136">
        <f>'C завтраками| Bed and breakfast'!S5</f>
        <v>45864</v>
      </c>
      <c r="T5" s="136">
        <f>'C завтраками| Bed and breakfast'!T5</f>
        <v>45866</v>
      </c>
      <c r="U5" s="136">
        <f>'C завтраками| Bed and breakfast'!U5</f>
        <v>45867</v>
      </c>
      <c r="V5" s="136">
        <f>'C завтраками| Bed and breakfast'!V5</f>
        <v>45869</v>
      </c>
      <c r="W5" s="136">
        <f>'C завтраками| Bed and breakfast'!W5</f>
        <v>45871</v>
      </c>
      <c r="X5" s="136">
        <f>'C завтраками| Bed and breakfast'!X5</f>
        <v>45873</v>
      </c>
      <c r="Y5" s="136">
        <f>'C завтраками| Bed and breakfast'!Y5</f>
        <v>45874</v>
      </c>
      <c r="Z5" s="136">
        <f>'C завтраками| Bed and breakfast'!Z5</f>
        <v>45877</v>
      </c>
      <c r="AA5" s="136">
        <f>'C завтраками| Bed and breakfast'!AA5</f>
        <v>45879</v>
      </c>
      <c r="AB5" s="136">
        <f>'C завтраками| Bed and breakfast'!AB5</f>
        <v>45884</v>
      </c>
      <c r="AC5" s="136">
        <f>'C завтраками| Bed and breakfast'!AC5</f>
        <v>45885</v>
      </c>
      <c r="AD5" s="136">
        <f>'C завтраками| Bed and breakfast'!AD5</f>
        <v>45886</v>
      </c>
      <c r="AE5" s="136">
        <f>'C завтраками| Bed and breakfast'!AE5</f>
        <v>45887</v>
      </c>
      <c r="AF5" s="136">
        <f>'C завтраками| Bed and breakfast'!AF5</f>
        <v>45889</v>
      </c>
      <c r="AG5" s="136">
        <f>'C завтраками| Bed and breakfast'!AG5</f>
        <v>45890</v>
      </c>
      <c r="AH5" s="136">
        <f>'C завтраками| Bed and breakfast'!AH5</f>
        <v>45891</v>
      </c>
      <c r="AI5" s="136">
        <f>'C завтраками| Bed and breakfast'!AI5</f>
        <v>45893</v>
      </c>
      <c r="AJ5" s="136">
        <f>'C завтраками| Bed and breakfast'!AJ5</f>
        <v>45894</v>
      </c>
      <c r="AK5" s="136">
        <f>'C завтраками| Bed and breakfast'!AK5</f>
        <v>45896</v>
      </c>
      <c r="AL5" s="136">
        <f>'C завтраками| Bed and breakfast'!AL5</f>
        <v>45900</v>
      </c>
      <c r="AM5" s="136">
        <f>'C завтраками| Bed and breakfast'!AM5</f>
        <v>45904</v>
      </c>
      <c r="AN5" s="136">
        <f>'C завтраками| Bed and breakfast'!AN5</f>
        <v>45906</v>
      </c>
      <c r="AO5" s="136">
        <f>'C завтраками| Bed and breakfast'!AO5</f>
        <v>45907</v>
      </c>
      <c r="AP5" s="136">
        <f>'C завтраками| Bed and breakfast'!AP5</f>
        <v>45910</v>
      </c>
      <c r="AQ5" s="136">
        <f>'C завтраками| Bed and breakfast'!AQ5</f>
        <v>45911</v>
      </c>
      <c r="AR5" s="136">
        <f>'C завтраками| Bed and breakfast'!AR5</f>
        <v>45920</v>
      </c>
      <c r="AS5" s="136">
        <f>'C завтраками| Bed and breakfast'!AS5</f>
        <v>45930</v>
      </c>
    </row>
    <row r="6" spans="1:45"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1:45" s="53" customFormat="1" x14ac:dyDescent="0.2">
      <c r="A7" s="88">
        <v>1</v>
      </c>
      <c r="B7" s="42">
        <f>'C завтраками| Bed and breakfast'!B7*0.9</f>
        <v>18450</v>
      </c>
      <c r="C7" s="42">
        <f>'C завтраками| Bed and breakfast'!C7*0.9</f>
        <v>15210</v>
      </c>
      <c r="D7" s="42">
        <f>'C завтраками| Bed and breakfast'!D7*0.9</f>
        <v>14310</v>
      </c>
      <c r="E7" s="42">
        <f>'C завтраками| Bed and breakfast'!E7*0.9</f>
        <v>14310</v>
      </c>
      <c r="F7" s="42">
        <f>'C завтраками| Bed and breakfast'!F7*0.9</f>
        <v>18450</v>
      </c>
      <c r="G7" s="42">
        <f>'C завтраками| Bed and breakfast'!G7*0.9</f>
        <v>18450</v>
      </c>
      <c r="H7" s="42">
        <f>'C завтраками| Bed and breakfast'!H7*0.9</f>
        <v>16740</v>
      </c>
      <c r="I7" s="42">
        <f>'C завтраками| Bed and breakfast'!I7*0.9</f>
        <v>18450</v>
      </c>
      <c r="J7" s="42">
        <f>'C завтраками| Bed and breakfast'!J7*0.9</f>
        <v>16740</v>
      </c>
      <c r="K7" s="42">
        <f>'C завтраками| Bed and breakfast'!K7*0.9</f>
        <v>16740</v>
      </c>
      <c r="L7" s="42">
        <f>'C завтраками| Bed and breakfast'!L7*0.9</f>
        <v>15210</v>
      </c>
      <c r="M7" s="42">
        <f>'C завтраками| Bed and breakfast'!M7*0.9</f>
        <v>16740</v>
      </c>
      <c r="N7" s="42">
        <f>'C завтраками| Bed and breakfast'!N7*0.9</f>
        <v>16740</v>
      </c>
      <c r="O7" s="42">
        <f>'C завтраками| Bed and breakfast'!O7*0.9</f>
        <v>15210</v>
      </c>
      <c r="P7" s="42">
        <f>'C завтраками| Bed and breakfast'!P7*0.9</f>
        <v>15210</v>
      </c>
      <c r="Q7" s="42">
        <f>'C завтраками| Bed and breakfast'!Q7*0.9</f>
        <v>14310</v>
      </c>
      <c r="R7" s="42">
        <f>'C завтраками| Bed and breakfast'!R7*0.9</f>
        <v>15210</v>
      </c>
      <c r="S7" s="42">
        <f>'C завтраками| Bed and breakfast'!S7*0.9</f>
        <v>19980</v>
      </c>
      <c r="T7" s="42">
        <f>'C завтраками| Bed and breakfast'!T7*0.9</f>
        <v>19980</v>
      </c>
      <c r="U7" s="42">
        <f>'C завтраками| Bed and breakfast'!U7*0.9</f>
        <v>15210</v>
      </c>
      <c r="V7" s="42">
        <f>'C завтраками| Bed and breakfast'!V7*0.9</f>
        <v>14310</v>
      </c>
      <c r="W7" s="42">
        <f>'C завтраками| Bed and breakfast'!W7*0.9</f>
        <v>16740</v>
      </c>
      <c r="X7" s="42">
        <f>'C завтраками| Bed and breakfast'!X7*0.9</f>
        <v>15210</v>
      </c>
      <c r="Y7" s="42">
        <f>'C завтраками| Bed and breakfast'!Y7*0.9</f>
        <v>16740</v>
      </c>
      <c r="Z7" s="42">
        <f>'C завтраками| Bed and breakfast'!Z7*0.9</f>
        <v>15210</v>
      </c>
      <c r="AA7" s="42">
        <f>'C завтраками| Bed and breakfast'!AA7*0.9</f>
        <v>18450</v>
      </c>
      <c r="AB7" s="42">
        <f>'C завтраками| Bed and breakfast'!AB7*0.9</f>
        <v>18450</v>
      </c>
      <c r="AC7" s="42">
        <f>'C завтраками| Bed and breakfast'!AC7*0.9</f>
        <v>19980</v>
      </c>
      <c r="AD7" s="42">
        <f>'C завтраками| Bed and breakfast'!AD7*0.9</f>
        <v>16740</v>
      </c>
      <c r="AE7" s="42">
        <f>'C завтраками| Bed and breakfast'!AE7*0.9</f>
        <v>16740</v>
      </c>
      <c r="AF7" s="42">
        <f>'C завтраками| Bed and breakfast'!AF7*0.9</f>
        <v>16740</v>
      </c>
      <c r="AG7" s="42">
        <f>'C завтраками| Bed and breakfast'!AG7*0.9</f>
        <v>15210</v>
      </c>
      <c r="AH7" s="42">
        <f>'C завтраками| Bed and breakfast'!AH7*0.9</f>
        <v>14310</v>
      </c>
      <c r="AI7" s="42">
        <f>'C завтраками| Bed and breakfast'!AI7*0.9</f>
        <v>13230</v>
      </c>
      <c r="AJ7" s="42">
        <f>'C завтраками| Bed and breakfast'!AJ7*0.9</f>
        <v>13230</v>
      </c>
      <c r="AK7" s="42">
        <f>'C завтраками| Bed and breakfast'!AK7*0.9</f>
        <v>12150</v>
      </c>
      <c r="AL7" s="42">
        <f>'C завтраками| Bed and breakfast'!AL7*0.9</f>
        <v>11070</v>
      </c>
      <c r="AM7" s="42">
        <f>'C завтраками| Bed and breakfast'!AM7*0.9</f>
        <v>12150</v>
      </c>
      <c r="AN7" s="42">
        <f>'C завтраками| Bed and breakfast'!AN7*0.9</f>
        <v>12150</v>
      </c>
      <c r="AO7" s="42">
        <f>'C завтраками| Bed and breakfast'!AO7*0.9</f>
        <v>11070</v>
      </c>
      <c r="AP7" s="42">
        <f>'C завтраками| Bed and breakfast'!AP7*0.9</f>
        <v>14310</v>
      </c>
      <c r="AQ7" s="42">
        <f>'C завтраками| Bed and breakfast'!AQ7*0.9</f>
        <v>14310</v>
      </c>
      <c r="AR7" s="42">
        <f>'C завтраками| Bed and breakfast'!AR7*0.9</f>
        <v>13230</v>
      </c>
      <c r="AS7" s="42">
        <f>'C завтраками| Bed and breakfast'!AS7*0.9</f>
        <v>11070</v>
      </c>
    </row>
    <row r="8" spans="1:45" s="53" customFormat="1" x14ac:dyDescent="0.2">
      <c r="A8" s="88">
        <v>2</v>
      </c>
      <c r="B8" s="42">
        <f>'C завтраками| Bed and breakfast'!B8*0.9</f>
        <v>19980</v>
      </c>
      <c r="C8" s="42">
        <f>'C завтраками| Bed and breakfast'!C8*0.9</f>
        <v>16740</v>
      </c>
      <c r="D8" s="42">
        <f>'C завтраками| Bed and breakfast'!D8*0.9</f>
        <v>15840</v>
      </c>
      <c r="E8" s="42">
        <f>'C завтраками| Bed and breakfast'!E8*0.9</f>
        <v>15840</v>
      </c>
      <c r="F8" s="42">
        <f>'C завтраками| Bed and breakfast'!F8*0.9</f>
        <v>19980</v>
      </c>
      <c r="G8" s="42">
        <f>'C завтраками| Bed and breakfast'!G8*0.9</f>
        <v>19980</v>
      </c>
      <c r="H8" s="42">
        <f>'C завтраками| Bed and breakfast'!H8*0.9</f>
        <v>18270</v>
      </c>
      <c r="I8" s="42">
        <f>'C завтраками| Bed and breakfast'!I8*0.9</f>
        <v>19980</v>
      </c>
      <c r="J8" s="42">
        <f>'C завтраками| Bed and breakfast'!J8*0.9</f>
        <v>18270</v>
      </c>
      <c r="K8" s="42">
        <f>'C завтраками| Bed and breakfast'!K8*0.9</f>
        <v>18270</v>
      </c>
      <c r="L8" s="42">
        <f>'C завтраками| Bed and breakfast'!L8*0.9</f>
        <v>16740</v>
      </c>
      <c r="M8" s="42">
        <f>'C завтраками| Bed and breakfast'!M8*0.9</f>
        <v>18270</v>
      </c>
      <c r="N8" s="42">
        <f>'C завтраками| Bed and breakfast'!N8*0.9</f>
        <v>18270</v>
      </c>
      <c r="O8" s="42">
        <f>'C завтраками| Bed and breakfast'!O8*0.9</f>
        <v>16740</v>
      </c>
      <c r="P8" s="42">
        <f>'C завтраками| Bed and breakfast'!P8*0.9</f>
        <v>16740</v>
      </c>
      <c r="Q8" s="42">
        <f>'C завтраками| Bed and breakfast'!Q8*0.9</f>
        <v>15840</v>
      </c>
      <c r="R8" s="42">
        <f>'C завтраками| Bed and breakfast'!R8*0.9</f>
        <v>16740</v>
      </c>
      <c r="S8" s="42">
        <f>'C завтраками| Bed and breakfast'!S8*0.9</f>
        <v>21510</v>
      </c>
      <c r="T8" s="42">
        <f>'C завтраками| Bed and breakfast'!T8*0.9</f>
        <v>21510</v>
      </c>
      <c r="U8" s="42">
        <f>'C завтраками| Bed and breakfast'!U8*0.9</f>
        <v>16740</v>
      </c>
      <c r="V8" s="42">
        <f>'C завтраками| Bed and breakfast'!V8*0.9</f>
        <v>15840</v>
      </c>
      <c r="W8" s="42">
        <f>'C завтраками| Bed and breakfast'!W8*0.9</f>
        <v>18270</v>
      </c>
      <c r="X8" s="42">
        <f>'C завтраками| Bed and breakfast'!X8*0.9</f>
        <v>16740</v>
      </c>
      <c r="Y8" s="42">
        <f>'C завтраками| Bed and breakfast'!Y8*0.9</f>
        <v>18270</v>
      </c>
      <c r="Z8" s="42">
        <f>'C завтраками| Bed and breakfast'!Z8*0.9</f>
        <v>16740</v>
      </c>
      <c r="AA8" s="42">
        <f>'C завтраками| Bed and breakfast'!AA8*0.9</f>
        <v>19980</v>
      </c>
      <c r="AB8" s="42">
        <f>'C завтраками| Bed and breakfast'!AB8*0.9</f>
        <v>19980</v>
      </c>
      <c r="AC8" s="42">
        <f>'C завтраками| Bed and breakfast'!AC8*0.9</f>
        <v>21510</v>
      </c>
      <c r="AD8" s="42">
        <f>'C завтраками| Bed and breakfast'!AD8*0.9</f>
        <v>18270</v>
      </c>
      <c r="AE8" s="42">
        <f>'C завтраками| Bed and breakfast'!AE8*0.9</f>
        <v>18270</v>
      </c>
      <c r="AF8" s="42">
        <f>'C завтраками| Bed and breakfast'!AF8*0.9</f>
        <v>18270</v>
      </c>
      <c r="AG8" s="42">
        <f>'C завтраками| Bed and breakfast'!AG8*0.9</f>
        <v>16740</v>
      </c>
      <c r="AH8" s="42">
        <f>'C завтраками| Bed and breakfast'!AH8*0.9</f>
        <v>15840</v>
      </c>
      <c r="AI8" s="42">
        <f>'C завтраками| Bed and breakfast'!AI8*0.9</f>
        <v>14760</v>
      </c>
      <c r="AJ8" s="42">
        <f>'C завтраками| Bed and breakfast'!AJ8*0.9</f>
        <v>14760</v>
      </c>
      <c r="AK8" s="42">
        <f>'C завтраками| Bed and breakfast'!AK8*0.9</f>
        <v>13680</v>
      </c>
      <c r="AL8" s="42">
        <f>'C завтраками| Bed and breakfast'!AL8*0.9</f>
        <v>12600</v>
      </c>
      <c r="AM8" s="42">
        <f>'C завтраками| Bed and breakfast'!AM8*0.9</f>
        <v>13680</v>
      </c>
      <c r="AN8" s="42">
        <f>'C завтраками| Bed and breakfast'!AN8*0.9</f>
        <v>13680</v>
      </c>
      <c r="AO8" s="42">
        <f>'C завтраками| Bed and breakfast'!AO8*0.9</f>
        <v>12600</v>
      </c>
      <c r="AP8" s="42">
        <f>'C завтраками| Bed and breakfast'!AP8*0.9</f>
        <v>15840</v>
      </c>
      <c r="AQ8" s="42">
        <f>'C завтраками| Bed and breakfast'!AQ8*0.9</f>
        <v>15840</v>
      </c>
      <c r="AR8" s="42">
        <f>'C завтраками| Bed and breakfast'!AR8*0.9</f>
        <v>14760</v>
      </c>
      <c r="AS8" s="42">
        <f>'C завтраками| Bed and breakfast'!AS8*0.9</f>
        <v>12600</v>
      </c>
    </row>
    <row r="9" spans="1:45"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s="53" customFormat="1" x14ac:dyDescent="0.2">
      <c r="A10" s="180">
        <v>1</v>
      </c>
      <c r="B10" s="42">
        <f>'C завтраками| Bed and breakfast'!B10*0.9</f>
        <v>20250</v>
      </c>
      <c r="C10" s="42">
        <f>'C завтраками| Bed and breakfast'!C10*0.9</f>
        <v>17010</v>
      </c>
      <c r="D10" s="42">
        <f>'C завтраками| Bed and breakfast'!D10*0.9</f>
        <v>16110</v>
      </c>
      <c r="E10" s="42">
        <f>'C завтраками| Bed and breakfast'!E10*0.9</f>
        <v>16110</v>
      </c>
      <c r="F10" s="42">
        <f>'C завтраками| Bed and breakfast'!F10*0.9</f>
        <v>20250</v>
      </c>
      <c r="G10" s="42">
        <f>'C завтраками| Bed and breakfast'!G10*0.9</f>
        <v>20250</v>
      </c>
      <c r="H10" s="42">
        <f>'C завтраками| Bed and breakfast'!H10*0.9</f>
        <v>18540</v>
      </c>
      <c r="I10" s="42">
        <f>'C завтраками| Bed and breakfast'!I10*0.9</f>
        <v>20250</v>
      </c>
      <c r="J10" s="42">
        <f>'C завтраками| Bed and breakfast'!J10*0.9</f>
        <v>18540</v>
      </c>
      <c r="K10" s="42">
        <f>'C завтраками| Bed and breakfast'!K10*0.9</f>
        <v>18540</v>
      </c>
      <c r="L10" s="42">
        <f>'C завтраками| Bed and breakfast'!L10*0.9</f>
        <v>17010</v>
      </c>
      <c r="M10" s="42">
        <f>'C завтраками| Bed and breakfast'!M10*0.9</f>
        <v>18540</v>
      </c>
      <c r="N10" s="42">
        <f>'C завтраками| Bed and breakfast'!N10*0.9</f>
        <v>18540</v>
      </c>
      <c r="O10" s="42">
        <f>'C завтраками| Bed and breakfast'!O10*0.9</f>
        <v>17010</v>
      </c>
      <c r="P10" s="42">
        <f>'C завтраками| Bed and breakfast'!P10*0.9</f>
        <v>17010</v>
      </c>
      <c r="Q10" s="42">
        <f>'C завтраками| Bed and breakfast'!Q10*0.9</f>
        <v>16110</v>
      </c>
      <c r="R10" s="42">
        <f>'C завтраками| Bed and breakfast'!R10*0.9</f>
        <v>17010</v>
      </c>
      <c r="S10" s="42">
        <f>'C завтраками| Bed and breakfast'!S10*0.9</f>
        <v>21780</v>
      </c>
      <c r="T10" s="42">
        <f>'C завтраками| Bed and breakfast'!T10*0.9</f>
        <v>21780</v>
      </c>
      <c r="U10" s="42">
        <f>'C завтраками| Bed and breakfast'!U10*0.9</f>
        <v>17010</v>
      </c>
      <c r="V10" s="42">
        <f>'C завтраками| Bed and breakfast'!V10*0.9</f>
        <v>16110</v>
      </c>
      <c r="W10" s="42">
        <f>'C завтраками| Bed and breakfast'!W10*0.9</f>
        <v>18540</v>
      </c>
      <c r="X10" s="42">
        <f>'C завтраками| Bed and breakfast'!X10*0.9</f>
        <v>17010</v>
      </c>
      <c r="Y10" s="42">
        <f>'C завтраками| Bed and breakfast'!Y10*0.9</f>
        <v>18540</v>
      </c>
      <c r="Z10" s="42">
        <f>'C завтраками| Bed and breakfast'!Z10*0.9</f>
        <v>17010</v>
      </c>
      <c r="AA10" s="42">
        <f>'C завтраками| Bed and breakfast'!AA10*0.9</f>
        <v>20250</v>
      </c>
      <c r="AB10" s="42">
        <f>'C завтраками| Bed and breakfast'!AB10*0.9</f>
        <v>20250</v>
      </c>
      <c r="AC10" s="42">
        <f>'C завтраками| Bed and breakfast'!AC10*0.9</f>
        <v>21780</v>
      </c>
      <c r="AD10" s="42">
        <f>'C завтраками| Bed and breakfast'!AD10*0.9</f>
        <v>18540</v>
      </c>
      <c r="AE10" s="42">
        <f>'C завтраками| Bed and breakfast'!AE10*0.9</f>
        <v>18540</v>
      </c>
      <c r="AF10" s="42">
        <f>'C завтраками| Bed and breakfast'!AF10*0.9</f>
        <v>18540</v>
      </c>
      <c r="AG10" s="42">
        <f>'C завтраками| Bed and breakfast'!AG10*0.9</f>
        <v>17010</v>
      </c>
      <c r="AH10" s="42">
        <f>'C завтраками| Bed and breakfast'!AH10*0.9</f>
        <v>16110</v>
      </c>
      <c r="AI10" s="42">
        <f>'C завтраками| Bed and breakfast'!AI10*0.9</f>
        <v>15030</v>
      </c>
      <c r="AJ10" s="42">
        <f>'C завтраками| Bed and breakfast'!AJ10*0.9</f>
        <v>15030</v>
      </c>
      <c r="AK10" s="42">
        <f>'C завтраками| Bed and breakfast'!AK10*0.9</f>
        <v>13950</v>
      </c>
      <c r="AL10" s="42">
        <f>'C завтраками| Bed and breakfast'!AL10*0.9</f>
        <v>12870</v>
      </c>
      <c r="AM10" s="42">
        <f>'C завтраками| Bed and breakfast'!AM10*0.9</f>
        <v>13950</v>
      </c>
      <c r="AN10" s="42">
        <f>'C завтраками| Bed and breakfast'!AN10*0.9</f>
        <v>13950</v>
      </c>
      <c r="AO10" s="42">
        <f>'C завтраками| Bed and breakfast'!AO10*0.9</f>
        <v>12870</v>
      </c>
      <c r="AP10" s="42">
        <f>'C завтраками| Bed and breakfast'!AP10*0.9</f>
        <v>16110</v>
      </c>
      <c r="AQ10" s="42">
        <f>'C завтраками| Bed and breakfast'!AQ10*0.9</f>
        <v>16110</v>
      </c>
      <c r="AR10" s="42">
        <f>'C завтраками| Bed and breakfast'!AR10*0.9</f>
        <v>15030</v>
      </c>
      <c r="AS10" s="42">
        <f>'C завтраками| Bed and breakfast'!AS10*0.9</f>
        <v>12870</v>
      </c>
    </row>
    <row r="11" spans="1:45" s="53" customFormat="1" x14ac:dyDescent="0.2">
      <c r="A11" s="180">
        <v>2</v>
      </c>
      <c r="B11" s="42">
        <f>'C завтраками| Bed and breakfast'!B11*0.9</f>
        <v>21780</v>
      </c>
      <c r="C11" s="42">
        <f>'C завтраками| Bed and breakfast'!C11*0.9</f>
        <v>18540</v>
      </c>
      <c r="D11" s="42">
        <f>'C завтраками| Bed and breakfast'!D11*0.9</f>
        <v>17640</v>
      </c>
      <c r="E11" s="42">
        <f>'C завтраками| Bed and breakfast'!E11*0.9</f>
        <v>17640</v>
      </c>
      <c r="F11" s="42">
        <f>'C завтраками| Bed and breakfast'!F11*0.9</f>
        <v>21780</v>
      </c>
      <c r="G11" s="42">
        <f>'C завтраками| Bed and breakfast'!G11*0.9</f>
        <v>21780</v>
      </c>
      <c r="H11" s="42">
        <f>'C завтраками| Bed and breakfast'!H11*0.9</f>
        <v>20070</v>
      </c>
      <c r="I11" s="42">
        <f>'C завтраками| Bed and breakfast'!I11*0.9</f>
        <v>21780</v>
      </c>
      <c r="J11" s="42">
        <f>'C завтраками| Bed and breakfast'!J11*0.9</f>
        <v>20070</v>
      </c>
      <c r="K11" s="42">
        <f>'C завтраками| Bed and breakfast'!K11*0.9</f>
        <v>20070</v>
      </c>
      <c r="L11" s="42">
        <f>'C завтраками| Bed and breakfast'!L11*0.9</f>
        <v>18540</v>
      </c>
      <c r="M11" s="42">
        <f>'C завтраками| Bed and breakfast'!M11*0.9</f>
        <v>20070</v>
      </c>
      <c r="N11" s="42">
        <f>'C завтраками| Bed and breakfast'!N11*0.9</f>
        <v>20070</v>
      </c>
      <c r="O11" s="42">
        <f>'C завтраками| Bed and breakfast'!O11*0.9</f>
        <v>18540</v>
      </c>
      <c r="P11" s="42">
        <f>'C завтраками| Bed and breakfast'!P11*0.9</f>
        <v>18540</v>
      </c>
      <c r="Q11" s="42">
        <f>'C завтраками| Bed and breakfast'!Q11*0.9</f>
        <v>17640</v>
      </c>
      <c r="R11" s="42">
        <f>'C завтраками| Bed and breakfast'!R11*0.9</f>
        <v>18540</v>
      </c>
      <c r="S11" s="42">
        <f>'C завтраками| Bed and breakfast'!S11*0.9</f>
        <v>23310</v>
      </c>
      <c r="T11" s="42">
        <f>'C завтраками| Bed and breakfast'!T11*0.9</f>
        <v>23310</v>
      </c>
      <c r="U11" s="42">
        <f>'C завтраками| Bed and breakfast'!U11*0.9</f>
        <v>18540</v>
      </c>
      <c r="V11" s="42">
        <f>'C завтраками| Bed and breakfast'!V11*0.9</f>
        <v>17640</v>
      </c>
      <c r="W11" s="42">
        <f>'C завтраками| Bed and breakfast'!W11*0.9</f>
        <v>20070</v>
      </c>
      <c r="X11" s="42">
        <f>'C завтраками| Bed and breakfast'!X11*0.9</f>
        <v>18540</v>
      </c>
      <c r="Y11" s="42">
        <f>'C завтраками| Bed and breakfast'!Y11*0.9</f>
        <v>20070</v>
      </c>
      <c r="Z11" s="42">
        <f>'C завтраками| Bed and breakfast'!Z11*0.9</f>
        <v>18540</v>
      </c>
      <c r="AA11" s="42">
        <f>'C завтраками| Bed and breakfast'!AA11*0.9</f>
        <v>21780</v>
      </c>
      <c r="AB11" s="42">
        <f>'C завтраками| Bed and breakfast'!AB11*0.9</f>
        <v>21780</v>
      </c>
      <c r="AC11" s="42">
        <f>'C завтраками| Bed and breakfast'!AC11*0.9</f>
        <v>23310</v>
      </c>
      <c r="AD11" s="42">
        <f>'C завтраками| Bed and breakfast'!AD11*0.9</f>
        <v>20070</v>
      </c>
      <c r="AE11" s="42">
        <f>'C завтраками| Bed and breakfast'!AE11*0.9</f>
        <v>20070</v>
      </c>
      <c r="AF11" s="42">
        <f>'C завтраками| Bed and breakfast'!AF11*0.9</f>
        <v>20070</v>
      </c>
      <c r="AG11" s="42">
        <f>'C завтраками| Bed and breakfast'!AG11*0.9</f>
        <v>18540</v>
      </c>
      <c r="AH11" s="42">
        <f>'C завтраками| Bed and breakfast'!AH11*0.9</f>
        <v>17640</v>
      </c>
      <c r="AI11" s="42">
        <f>'C завтраками| Bed and breakfast'!AI11*0.9</f>
        <v>16560</v>
      </c>
      <c r="AJ11" s="42">
        <f>'C завтраками| Bed and breakfast'!AJ11*0.9</f>
        <v>16560</v>
      </c>
      <c r="AK11" s="42">
        <f>'C завтраками| Bed and breakfast'!AK11*0.9</f>
        <v>15480</v>
      </c>
      <c r="AL11" s="42">
        <f>'C завтраками| Bed and breakfast'!AL11*0.9</f>
        <v>14400</v>
      </c>
      <c r="AM11" s="42">
        <f>'C завтраками| Bed and breakfast'!AM11*0.9</f>
        <v>15480</v>
      </c>
      <c r="AN11" s="42">
        <f>'C завтраками| Bed and breakfast'!AN11*0.9</f>
        <v>15480</v>
      </c>
      <c r="AO11" s="42">
        <f>'C завтраками| Bed and breakfast'!AO11*0.9</f>
        <v>14400</v>
      </c>
      <c r="AP11" s="42">
        <f>'C завтраками| Bed and breakfast'!AP11*0.9</f>
        <v>17640</v>
      </c>
      <c r="AQ11" s="42">
        <f>'C завтраками| Bed and breakfast'!AQ11*0.9</f>
        <v>17640</v>
      </c>
      <c r="AR11" s="42">
        <f>'C завтраками| Bed and breakfast'!AR11*0.9</f>
        <v>16560</v>
      </c>
      <c r="AS11" s="42">
        <f>'C завтраками| Bed and breakfast'!AS11*0.9</f>
        <v>14400</v>
      </c>
    </row>
    <row r="12" spans="1:45"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45" s="53" customFormat="1" x14ac:dyDescent="0.2">
      <c r="A13" s="88">
        <f>A7</f>
        <v>1</v>
      </c>
      <c r="B13" s="42">
        <f>'C завтраками| Bed and breakfast'!B13*0.9</f>
        <v>21150</v>
      </c>
      <c r="C13" s="42">
        <f>'C завтраками| Bed and breakfast'!C13*0.9</f>
        <v>17910</v>
      </c>
      <c r="D13" s="42">
        <f>'C завтраками| Bed and breakfast'!D13*0.9</f>
        <v>17010</v>
      </c>
      <c r="E13" s="42">
        <f>'C завтраками| Bed and breakfast'!E13*0.9</f>
        <v>17010</v>
      </c>
      <c r="F13" s="42">
        <f>'C завтраками| Bed and breakfast'!F13*0.9</f>
        <v>21150</v>
      </c>
      <c r="G13" s="42">
        <f>'C завтраками| Bed and breakfast'!G13*0.9</f>
        <v>21150</v>
      </c>
      <c r="H13" s="42">
        <f>'C завтраками| Bed and breakfast'!H13*0.9</f>
        <v>19440</v>
      </c>
      <c r="I13" s="42">
        <f>'C завтраками| Bed and breakfast'!I13*0.9</f>
        <v>21150</v>
      </c>
      <c r="J13" s="42">
        <f>'C завтраками| Bed and breakfast'!J13*0.9</f>
        <v>19440</v>
      </c>
      <c r="K13" s="42">
        <f>'C завтраками| Bed and breakfast'!K13*0.9</f>
        <v>19440</v>
      </c>
      <c r="L13" s="42">
        <f>'C завтраками| Bed and breakfast'!L13*0.9</f>
        <v>17910</v>
      </c>
      <c r="M13" s="42">
        <f>'C завтраками| Bed and breakfast'!M13*0.9</f>
        <v>19440</v>
      </c>
      <c r="N13" s="42">
        <f>'C завтраками| Bed and breakfast'!N13*0.9</f>
        <v>19440</v>
      </c>
      <c r="O13" s="42">
        <f>'C завтраками| Bed and breakfast'!O13*0.9</f>
        <v>17910</v>
      </c>
      <c r="P13" s="42">
        <f>'C завтраками| Bed and breakfast'!P13*0.9</f>
        <v>17910</v>
      </c>
      <c r="Q13" s="42">
        <f>'C завтраками| Bed and breakfast'!Q13*0.9</f>
        <v>17010</v>
      </c>
      <c r="R13" s="42">
        <f>'C завтраками| Bed and breakfast'!R13*0.9</f>
        <v>17910</v>
      </c>
      <c r="S13" s="42">
        <f>'C завтраками| Bed and breakfast'!S13*0.9</f>
        <v>22680</v>
      </c>
      <c r="T13" s="42">
        <f>'C завтраками| Bed and breakfast'!T13*0.9</f>
        <v>22680</v>
      </c>
      <c r="U13" s="42">
        <f>'C завтраками| Bed and breakfast'!U13*0.9</f>
        <v>17910</v>
      </c>
      <c r="V13" s="42">
        <f>'C завтраками| Bed and breakfast'!V13*0.9</f>
        <v>17010</v>
      </c>
      <c r="W13" s="42">
        <f>'C завтраками| Bed and breakfast'!W13*0.9</f>
        <v>19440</v>
      </c>
      <c r="X13" s="42">
        <f>'C завтраками| Bed and breakfast'!X13*0.9</f>
        <v>17910</v>
      </c>
      <c r="Y13" s="42">
        <f>'C завтраками| Bed and breakfast'!Y13*0.9</f>
        <v>19440</v>
      </c>
      <c r="Z13" s="42">
        <f>'C завтраками| Bed and breakfast'!Z13*0.9</f>
        <v>17910</v>
      </c>
      <c r="AA13" s="42">
        <f>'C завтраками| Bed and breakfast'!AA13*0.9</f>
        <v>21150</v>
      </c>
      <c r="AB13" s="42">
        <f>'C завтраками| Bed and breakfast'!AB13*0.9</f>
        <v>21150</v>
      </c>
      <c r="AC13" s="42">
        <f>'C завтраками| Bed and breakfast'!AC13*0.9</f>
        <v>22680</v>
      </c>
      <c r="AD13" s="42">
        <f>'C завтраками| Bed and breakfast'!AD13*0.9</f>
        <v>19440</v>
      </c>
      <c r="AE13" s="42">
        <f>'C завтраками| Bed and breakfast'!AE13*0.9</f>
        <v>19440</v>
      </c>
      <c r="AF13" s="42">
        <f>'C завтраками| Bed and breakfast'!AF13*0.9</f>
        <v>19440</v>
      </c>
      <c r="AG13" s="42">
        <f>'C завтраками| Bed and breakfast'!AG13*0.9</f>
        <v>17910</v>
      </c>
      <c r="AH13" s="42">
        <f>'C завтраками| Bed and breakfast'!AH13*0.9</f>
        <v>17010</v>
      </c>
      <c r="AI13" s="42">
        <f>'C завтраками| Bed and breakfast'!AI13*0.9</f>
        <v>15930</v>
      </c>
      <c r="AJ13" s="42">
        <f>'C завтраками| Bed and breakfast'!AJ13*0.9</f>
        <v>15930</v>
      </c>
      <c r="AK13" s="42">
        <f>'C завтраками| Bed and breakfast'!AK13*0.9</f>
        <v>14850</v>
      </c>
      <c r="AL13" s="42">
        <f>'C завтраками| Bed and breakfast'!AL13*0.9</f>
        <v>13770</v>
      </c>
      <c r="AM13" s="42">
        <f>'C завтраками| Bed and breakfast'!AM13*0.9</f>
        <v>14850</v>
      </c>
      <c r="AN13" s="42">
        <f>'C завтраками| Bed and breakfast'!AN13*0.9</f>
        <v>14850</v>
      </c>
      <c r="AO13" s="42">
        <f>'C завтраками| Bed and breakfast'!AO13*0.9</f>
        <v>13770</v>
      </c>
      <c r="AP13" s="42">
        <f>'C завтраками| Bed and breakfast'!AP13*0.9</f>
        <v>17010</v>
      </c>
      <c r="AQ13" s="42">
        <f>'C завтраками| Bed and breakfast'!AQ13*0.9</f>
        <v>17010</v>
      </c>
      <c r="AR13" s="42">
        <f>'C завтраками| Bed and breakfast'!AR13*0.9</f>
        <v>15930</v>
      </c>
      <c r="AS13" s="42">
        <f>'C завтраками| Bed and breakfast'!AS13*0.9</f>
        <v>13770</v>
      </c>
    </row>
    <row r="14" spans="1:45" s="53" customFormat="1" x14ac:dyDescent="0.2">
      <c r="A14" s="88">
        <f>A8</f>
        <v>2</v>
      </c>
      <c r="B14" s="42">
        <f>'C завтраками| Bed and breakfast'!B14*0.9</f>
        <v>22680</v>
      </c>
      <c r="C14" s="42">
        <f>'C завтраками| Bed and breakfast'!C14*0.9</f>
        <v>19440</v>
      </c>
      <c r="D14" s="42">
        <f>'C завтраками| Bed and breakfast'!D14*0.9</f>
        <v>18540</v>
      </c>
      <c r="E14" s="42">
        <f>'C завтраками| Bed and breakfast'!E14*0.9</f>
        <v>18540</v>
      </c>
      <c r="F14" s="42">
        <f>'C завтраками| Bed and breakfast'!F14*0.9</f>
        <v>22680</v>
      </c>
      <c r="G14" s="42">
        <f>'C завтраками| Bed and breakfast'!G14*0.9</f>
        <v>22680</v>
      </c>
      <c r="H14" s="42">
        <f>'C завтраками| Bed and breakfast'!H14*0.9</f>
        <v>20970</v>
      </c>
      <c r="I14" s="42">
        <f>'C завтраками| Bed and breakfast'!I14*0.9</f>
        <v>22680</v>
      </c>
      <c r="J14" s="42">
        <f>'C завтраками| Bed and breakfast'!J14*0.9</f>
        <v>20970</v>
      </c>
      <c r="K14" s="42">
        <f>'C завтраками| Bed and breakfast'!K14*0.9</f>
        <v>20970</v>
      </c>
      <c r="L14" s="42">
        <f>'C завтраками| Bed and breakfast'!L14*0.9</f>
        <v>19440</v>
      </c>
      <c r="M14" s="42">
        <f>'C завтраками| Bed and breakfast'!M14*0.9</f>
        <v>20970</v>
      </c>
      <c r="N14" s="42">
        <f>'C завтраками| Bed and breakfast'!N14*0.9</f>
        <v>20970</v>
      </c>
      <c r="O14" s="42">
        <f>'C завтраками| Bed and breakfast'!O14*0.9</f>
        <v>19440</v>
      </c>
      <c r="P14" s="42">
        <f>'C завтраками| Bed and breakfast'!P14*0.9</f>
        <v>19440</v>
      </c>
      <c r="Q14" s="42">
        <f>'C завтраками| Bed and breakfast'!Q14*0.9</f>
        <v>18540</v>
      </c>
      <c r="R14" s="42">
        <f>'C завтраками| Bed and breakfast'!R14*0.9</f>
        <v>19440</v>
      </c>
      <c r="S14" s="42">
        <f>'C завтраками| Bed and breakfast'!S14*0.9</f>
        <v>24210</v>
      </c>
      <c r="T14" s="42">
        <f>'C завтраками| Bed and breakfast'!T14*0.9</f>
        <v>24210</v>
      </c>
      <c r="U14" s="42">
        <f>'C завтраками| Bed and breakfast'!U14*0.9</f>
        <v>19440</v>
      </c>
      <c r="V14" s="42">
        <f>'C завтраками| Bed and breakfast'!V14*0.9</f>
        <v>18540</v>
      </c>
      <c r="W14" s="42">
        <f>'C завтраками| Bed and breakfast'!W14*0.9</f>
        <v>20970</v>
      </c>
      <c r="X14" s="42">
        <f>'C завтраками| Bed and breakfast'!X14*0.9</f>
        <v>19440</v>
      </c>
      <c r="Y14" s="42">
        <f>'C завтраками| Bed and breakfast'!Y14*0.9</f>
        <v>20970</v>
      </c>
      <c r="Z14" s="42">
        <f>'C завтраками| Bed and breakfast'!Z14*0.9</f>
        <v>19440</v>
      </c>
      <c r="AA14" s="42">
        <f>'C завтраками| Bed and breakfast'!AA14*0.9</f>
        <v>22680</v>
      </c>
      <c r="AB14" s="42">
        <f>'C завтраками| Bed and breakfast'!AB14*0.9</f>
        <v>22680</v>
      </c>
      <c r="AC14" s="42">
        <f>'C завтраками| Bed and breakfast'!AC14*0.9</f>
        <v>24210</v>
      </c>
      <c r="AD14" s="42">
        <f>'C завтраками| Bed and breakfast'!AD14*0.9</f>
        <v>20970</v>
      </c>
      <c r="AE14" s="42">
        <f>'C завтраками| Bed and breakfast'!AE14*0.9</f>
        <v>20970</v>
      </c>
      <c r="AF14" s="42">
        <f>'C завтраками| Bed and breakfast'!AF14*0.9</f>
        <v>20970</v>
      </c>
      <c r="AG14" s="42">
        <f>'C завтраками| Bed and breakfast'!AG14*0.9</f>
        <v>19440</v>
      </c>
      <c r="AH14" s="42">
        <f>'C завтраками| Bed and breakfast'!AH14*0.9</f>
        <v>18540</v>
      </c>
      <c r="AI14" s="42">
        <f>'C завтраками| Bed and breakfast'!AI14*0.9</f>
        <v>17460</v>
      </c>
      <c r="AJ14" s="42">
        <f>'C завтраками| Bed and breakfast'!AJ14*0.9</f>
        <v>17460</v>
      </c>
      <c r="AK14" s="42">
        <f>'C завтраками| Bed and breakfast'!AK14*0.9</f>
        <v>16380</v>
      </c>
      <c r="AL14" s="42">
        <f>'C завтраками| Bed and breakfast'!AL14*0.9</f>
        <v>15300</v>
      </c>
      <c r="AM14" s="42">
        <f>'C завтраками| Bed and breakfast'!AM14*0.9</f>
        <v>16380</v>
      </c>
      <c r="AN14" s="42">
        <f>'C завтраками| Bed and breakfast'!AN14*0.9</f>
        <v>16380</v>
      </c>
      <c r="AO14" s="42">
        <f>'C завтраками| Bed and breakfast'!AO14*0.9</f>
        <v>15300</v>
      </c>
      <c r="AP14" s="42">
        <f>'C завтраками| Bed and breakfast'!AP14*0.9</f>
        <v>18540</v>
      </c>
      <c r="AQ14" s="42">
        <f>'C завтраками| Bed and breakfast'!AQ14*0.9</f>
        <v>18540</v>
      </c>
      <c r="AR14" s="42">
        <f>'C завтраками| Bed and breakfast'!AR14*0.9</f>
        <v>17460</v>
      </c>
      <c r="AS14" s="42">
        <f>'C завтраками| Bed and breakfast'!AS14*0.9</f>
        <v>15300</v>
      </c>
    </row>
    <row r="15" spans="1:45"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s="53" customFormat="1" x14ac:dyDescent="0.2">
      <c r="A16" s="88">
        <f>A7</f>
        <v>1</v>
      </c>
      <c r="B16" s="42">
        <f>'C завтраками| Bed and breakfast'!B16*0.9</f>
        <v>22680</v>
      </c>
      <c r="C16" s="42">
        <f>'C завтраками| Bed and breakfast'!C16*0.9</f>
        <v>19440</v>
      </c>
      <c r="D16" s="42">
        <f>'C завтраками| Bed and breakfast'!D16*0.9</f>
        <v>18540</v>
      </c>
      <c r="E16" s="42">
        <f>'C завтраками| Bed and breakfast'!E16*0.9</f>
        <v>18540</v>
      </c>
      <c r="F16" s="42">
        <f>'C завтраками| Bed and breakfast'!F16*0.9</f>
        <v>22680</v>
      </c>
      <c r="G16" s="42">
        <f>'C завтраками| Bed and breakfast'!G16*0.9</f>
        <v>22680</v>
      </c>
      <c r="H16" s="42">
        <f>'C завтраками| Bed and breakfast'!H16*0.9</f>
        <v>20970</v>
      </c>
      <c r="I16" s="42">
        <f>'C завтраками| Bed and breakfast'!I16*0.9</f>
        <v>22680</v>
      </c>
      <c r="J16" s="42">
        <f>'C завтраками| Bed and breakfast'!J16*0.9</f>
        <v>20970</v>
      </c>
      <c r="K16" s="42">
        <f>'C завтраками| Bed and breakfast'!K16*0.9</f>
        <v>20970</v>
      </c>
      <c r="L16" s="42">
        <f>'C завтраками| Bed and breakfast'!L16*0.9</f>
        <v>19440</v>
      </c>
      <c r="M16" s="42">
        <f>'C завтраками| Bed and breakfast'!M16*0.9</f>
        <v>20970</v>
      </c>
      <c r="N16" s="42">
        <f>'C завтраками| Bed and breakfast'!N16*0.9</f>
        <v>20970</v>
      </c>
      <c r="O16" s="42">
        <f>'C завтраками| Bed and breakfast'!O16*0.9</f>
        <v>19440</v>
      </c>
      <c r="P16" s="42">
        <f>'C завтраками| Bed and breakfast'!P16*0.9</f>
        <v>19440</v>
      </c>
      <c r="Q16" s="42">
        <f>'C завтраками| Bed and breakfast'!Q16*0.9</f>
        <v>18540</v>
      </c>
      <c r="R16" s="42">
        <f>'C завтраками| Bed and breakfast'!R16*0.9</f>
        <v>19440</v>
      </c>
      <c r="S16" s="42">
        <f>'C завтраками| Bed and breakfast'!S16*0.9</f>
        <v>24210</v>
      </c>
      <c r="T16" s="42">
        <f>'C завтраками| Bed and breakfast'!T16*0.9</f>
        <v>24210</v>
      </c>
      <c r="U16" s="42">
        <f>'C завтраками| Bed and breakfast'!U16*0.9</f>
        <v>19440</v>
      </c>
      <c r="V16" s="42">
        <f>'C завтраками| Bed and breakfast'!V16*0.9</f>
        <v>18540</v>
      </c>
      <c r="W16" s="42">
        <f>'C завтраками| Bed and breakfast'!W16*0.9</f>
        <v>20970</v>
      </c>
      <c r="X16" s="42">
        <f>'C завтраками| Bed and breakfast'!X16*0.9</f>
        <v>19440</v>
      </c>
      <c r="Y16" s="42">
        <f>'C завтраками| Bed and breakfast'!Y16*0.9</f>
        <v>20970</v>
      </c>
      <c r="Z16" s="42">
        <f>'C завтраками| Bed and breakfast'!Z16*0.9</f>
        <v>19440</v>
      </c>
      <c r="AA16" s="42">
        <f>'C завтраками| Bed and breakfast'!AA16*0.9</f>
        <v>22680</v>
      </c>
      <c r="AB16" s="42">
        <f>'C завтраками| Bed and breakfast'!AB16*0.9</f>
        <v>22680</v>
      </c>
      <c r="AC16" s="42">
        <f>'C завтраками| Bed and breakfast'!AC16*0.9</f>
        <v>24210</v>
      </c>
      <c r="AD16" s="42">
        <f>'C завтраками| Bed and breakfast'!AD16*0.9</f>
        <v>20970</v>
      </c>
      <c r="AE16" s="42">
        <f>'C завтраками| Bed and breakfast'!AE16*0.9</f>
        <v>20970</v>
      </c>
      <c r="AF16" s="42">
        <f>'C завтраками| Bed and breakfast'!AF16*0.9</f>
        <v>20970</v>
      </c>
      <c r="AG16" s="42">
        <f>'C завтраками| Bed and breakfast'!AG16*0.9</f>
        <v>19440</v>
      </c>
      <c r="AH16" s="42">
        <f>'C завтраками| Bed and breakfast'!AH16*0.9</f>
        <v>18540</v>
      </c>
      <c r="AI16" s="42">
        <f>'C завтраками| Bed and breakfast'!AI16*0.9</f>
        <v>17460</v>
      </c>
      <c r="AJ16" s="42">
        <f>'C завтраками| Bed and breakfast'!AJ16*0.9</f>
        <v>17460</v>
      </c>
      <c r="AK16" s="42">
        <f>'C завтраками| Bed and breakfast'!AK16*0.9</f>
        <v>16380</v>
      </c>
      <c r="AL16" s="42">
        <f>'C завтраками| Bed and breakfast'!AL16*0.9</f>
        <v>15300</v>
      </c>
      <c r="AM16" s="42">
        <f>'C завтраками| Bed and breakfast'!AM16*0.9</f>
        <v>16380</v>
      </c>
      <c r="AN16" s="42">
        <f>'C завтраками| Bed and breakfast'!AN16*0.9</f>
        <v>16380</v>
      </c>
      <c r="AO16" s="42">
        <f>'C завтраками| Bed and breakfast'!AO16*0.9</f>
        <v>15300</v>
      </c>
      <c r="AP16" s="42">
        <f>'C завтраками| Bed and breakfast'!AP16*0.9</f>
        <v>18540</v>
      </c>
      <c r="AQ16" s="42">
        <f>'C завтраками| Bed and breakfast'!AQ16*0.9</f>
        <v>18540</v>
      </c>
      <c r="AR16" s="42">
        <f>'C завтраками| Bed and breakfast'!AR16*0.9</f>
        <v>17460</v>
      </c>
      <c r="AS16" s="42">
        <f>'C завтраками| Bed and breakfast'!AS16*0.9</f>
        <v>15300</v>
      </c>
    </row>
    <row r="17" spans="1:45" s="53" customFormat="1" x14ac:dyDescent="0.2">
      <c r="A17" s="88">
        <f>A8</f>
        <v>2</v>
      </c>
      <c r="B17" s="42">
        <f>'C завтраками| Bed and breakfast'!B17*0.9</f>
        <v>24210</v>
      </c>
      <c r="C17" s="42">
        <f>'C завтраками| Bed and breakfast'!C17*0.9</f>
        <v>20970</v>
      </c>
      <c r="D17" s="42">
        <f>'C завтраками| Bed and breakfast'!D17*0.9</f>
        <v>20070</v>
      </c>
      <c r="E17" s="42">
        <f>'C завтраками| Bed and breakfast'!E17*0.9</f>
        <v>20070</v>
      </c>
      <c r="F17" s="42">
        <f>'C завтраками| Bed and breakfast'!F17*0.9</f>
        <v>24210</v>
      </c>
      <c r="G17" s="42">
        <f>'C завтраками| Bed and breakfast'!G17*0.9</f>
        <v>24210</v>
      </c>
      <c r="H17" s="42">
        <f>'C завтраками| Bed and breakfast'!H17*0.9</f>
        <v>22500</v>
      </c>
      <c r="I17" s="42">
        <f>'C завтраками| Bed and breakfast'!I17*0.9</f>
        <v>24210</v>
      </c>
      <c r="J17" s="42">
        <f>'C завтраками| Bed and breakfast'!J17*0.9</f>
        <v>22500</v>
      </c>
      <c r="K17" s="42">
        <f>'C завтраками| Bed and breakfast'!K17*0.9</f>
        <v>22500</v>
      </c>
      <c r="L17" s="42">
        <f>'C завтраками| Bed and breakfast'!L17*0.9</f>
        <v>20970</v>
      </c>
      <c r="M17" s="42">
        <f>'C завтраками| Bed and breakfast'!M17*0.9</f>
        <v>22500</v>
      </c>
      <c r="N17" s="42">
        <f>'C завтраками| Bed and breakfast'!N17*0.9</f>
        <v>22500</v>
      </c>
      <c r="O17" s="42">
        <f>'C завтраками| Bed and breakfast'!O17*0.9</f>
        <v>20970</v>
      </c>
      <c r="P17" s="42">
        <f>'C завтраками| Bed and breakfast'!P17*0.9</f>
        <v>20970</v>
      </c>
      <c r="Q17" s="42">
        <f>'C завтраками| Bed and breakfast'!Q17*0.9</f>
        <v>20070</v>
      </c>
      <c r="R17" s="42">
        <f>'C завтраками| Bed and breakfast'!R17*0.9</f>
        <v>20970</v>
      </c>
      <c r="S17" s="42">
        <f>'C завтраками| Bed and breakfast'!S17*0.9</f>
        <v>25740</v>
      </c>
      <c r="T17" s="42">
        <f>'C завтраками| Bed and breakfast'!T17*0.9</f>
        <v>25740</v>
      </c>
      <c r="U17" s="42">
        <f>'C завтраками| Bed and breakfast'!U17*0.9</f>
        <v>20970</v>
      </c>
      <c r="V17" s="42">
        <f>'C завтраками| Bed and breakfast'!V17*0.9</f>
        <v>20070</v>
      </c>
      <c r="W17" s="42">
        <f>'C завтраками| Bed and breakfast'!W17*0.9</f>
        <v>22500</v>
      </c>
      <c r="X17" s="42">
        <f>'C завтраками| Bed and breakfast'!X17*0.9</f>
        <v>20970</v>
      </c>
      <c r="Y17" s="42">
        <f>'C завтраками| Bed and breakfast'!Y17*0.9</f>
        <v>22500</v>
      </c>
      <c r="Z17" s="42">
        <f>'C завтраками| Bed and breakfast'!Z17*0.9</f>
        <v>20970</v>
      </c>
      <c r="AA17" s="42">
        <f>'C завтраками| Bed and breakfast'!AA17*0.9</f>
        <v>24210</v>
      </c>
      <c r="AB17" s="42">
        <f>'C завтраками| Bed and breakfast'!AB17*0.9</f>
        <v>24210</v>
      </c>
      <c r="AC17" s="42">
        <f>'C завтраками| Bed and breakfast'!AC17*0.9</f>
        <v>25740</v>
      </c>
      <c r="AD17" s="42">
        <f>'C завтраками| Bed and breakfast'!AD17*0.9</f>
        <v>22500</v>
      </c>
      <c r="AE17" s="42">
        <f>'C завтраками| Bed and breakfast'!AE17*0.9</f>
        <v>22500</v>
      </c>
      <c r="AF17" s="42">
        <f>'C завтраками| Bed and breakfast'!AF17*0.9</f>
        <v>22500</v>
      </c>
      <c r="AG17" s="42">
        <f>'C завтраками| Bed and breakfast'!AG17*0.9</f>
        <v>20970</v>
      </c>
      <c r="AH17" s="42">
        <f>'C завтраками| Bed and breakfast'!AH17*0.9</f>
        <v>20070</v>
      </c>
      <c r="AI17" s="42">
        <f>'C завтраками| Bed and breakfast'!AI17*0.9</f>
        <v>18990</v>
      </c>
      <c r="AJ17" s="42">
        <f>'C завтраками| Bed and breakfast'!AJ17*0.9</f>
        <v>18990</v>
      </c>
      <c r="AK17" s="42">
        <f>'C завтраками| Bed and breakfast'!AK17*0.9</f>
        <v>17910</v>
      </c>
      <c r="AL17" s="42">
        <f>'C завтраками| Bed and breakfast'!AL17*0.9</f>
        <v>16830</v>
      </c>
      <c r="AM17" s="42">
        <f>'C завтраками| Bed and breakfast'!AM17*0.9</f>
        <v>17910</v>
      </c>
      <c r="AN17" s="42">
        <f>'C завтраками| Bed and breakfast'!AN17*0.9</f>
        <v>17910</v>
      </c>
      <c r="AO17" s="42">
        <f>'C завтраками| Bed and breakfast'!AO17*0.9</f>
        <v>16830</v>
      </c>
      <c r="AP17" s="42">
        <f>'C завтраками| Bed and breakfast'!AP17*0.9</f>
        <v>20070</v>
      </c>
      <c r="AQ17" s="42">
        <f>'C завтраками| Bed and breakfast'!AQ17*0.9</f>
        <v>20070</v>
      </c>
      <c r="AR17" s="42">
        <f>'C завтраками| Bed and breakfast'!AR17*0.9</f>
        <v>18990</v>
      </c>
      <c r="AS17" s="42">
        <f>'C завтраками| Bed and breakfast'!AS17*0.9</f>
        <v>16830</v>
      </c>
    </row>
    <row r="18" spans="1:45"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s="53" customFormat="1" x14ac:dyDescent="0.2">
      <c r="A19" s="88">
        <f>A7</f>
        <v>1</v>
      </c>
      <c r="B19" s="42">
        <f>'C завтраками| Bed and breakfast'!B19*0.9</f>
        <v>40950</v>
      </c>
      <c r="C19" s="42">
        <f>'C завтраками| Bed and breakfast'!C19*0.9</f>
        <v>37710</v>
      </c>
      <c r="D19" s="42">
        <f>'C завтраками| Bed and breakfast'!D19*0.9</f>
        <v>36810</v>
      </c>
      <c r="E19" s="42">
        <f>'C завтраками| Bed and breakfast'!E19*0.9</f>
        <v>36810</v>
      </c>
      <c r="F19" s="42">
        <f>'C завтраками| Bed and breakfast'!F19*0.9</f>
        <v>40950</v>
      </c>
      <c r="G19" s="42">
        <f>'C завтраками| Bed and breakfast'!G19*0.9</f>
        <v>40950</v>
      </c>
      <c r="H19" s="42">
        <f>'C завтраками| Bed and breakfast'!H19*0.9</f>
        <v>39240</v>
      </c>
      <c r="I19" s="42">
        <f>'C завтраками| Bed and breakfast'!I19*0.9</f>
        <v>40950</v>
      </c>
      <c r="J19" s="42">
        <f>'C завтраками| Bed and breakfast'!J19*0.9</f>
        <v>39240</v>
      </c>
      <c r="K19" s="42">
        <f>'C завтраками| Bed and breakfast'!K19*0.9</f>
        <v>39240</v>
      </c>
      <c r="L19" s="42">
        <f>'C завтраками| Bed and breakfast'!L19*0.9</f>
        <v>37710</v>
      </c>
      <c r="M19" s="42">
        <f>'C завтраками| Bed and breakfast'!M19*0.9</f>
        <v>39240</v>
      </c>
      <c r="N19" s="42">
        <f>'C завтраками| Bed and breakfast'!N19*0.9</f>
        <v>39240</v>
      </c>
      <c r="O19" s="42">
        <f>'C завтраками| Bed and breakfast'!O19*0.9</f>
        <v>37710</v>
      </c>
      <c r="P19" s="42">
        <f>'C завтраками| Bed and breakfast'!P19*0.9</f>
        <v>37710</v>
      </c>
      <c r="Q19" s="42">
        <f>'C завтраками| Bed and breakfast'!Q19*0.9</f>
        <v>36810</v>
      </c>
      <c r="R19" s="42">
        <f>'C завтраками| Bed and breakfast'!R19*0.9</f>
        <v>37710</v>
      </c>
      <c r="S19" s="42">
        <f>'C завтраками| Bed and breakfast'!S19*0.9</f>
        <v>42480</v>
      </c>
      <c r="T19" s="42">
        <f>'C завтраками| Bed and breakfast'!T19*0.9</f>
        <v>42480</v>
      </c>
      <c r="U19" s="42">
        <f>'C завтраками| Bed and breakfast'!U19*0.9</f>
        <v>37710</v>
      </c>
      <c r="V19" s="42">
        <f>'C завтраками| Bed and breakfast'!V19*0.9</f>
        <v>36810</v>
      </c>
      <c r="W19" s="42">
        <f>'C завтраками| Bed and breakfast'!W19*0.9</f>
        <v>39240</v>
      </c>
      <c r="X19" s="42">
        <f>'C завтраками| Bed and breakfast'!X19*0.9</f>
        <v>37710</v>
      </c>
      <c r="Y19" s="42">
        <f>'C завтраками| Bed and breakfast'!Y19*0.9</f>
        <v>39240</v>
      </c>
      <c r="Z19" s="42">
        <f>'C завтраками| Bed and breakfast'!Z19*0.9</f>
        <v>37710</v>
      </c>
      <c r="AA19" s="42">
        <f>'C завтраками| Bed and breakfast'!AA19*0.9</f>
        <v>40950</v>
      </c>
      <c r="AB19" s="42">
        <f>'C завтраками| Bed and breakfast'!AB19*0.9</f>
        <v>40950</v>
      </c>
      <c r="AC19" s="42">
        <f>'C завтраками| Bed and breakfast'!AC19*0.9</f>
        <v>42480</v>
      </c>
      <c r="AD19" s="42">
        <f>'C завтраками| Bed and breakfast'!AD19*0.9</f>
        <v>39240</v>
      </c>
      <c r="AE19" s="42">
        <f>'C завтраками| Bed and breakfast'!AE19*0.9</f>
        <v>39240</v>
      </c>
      <c r="AF19" s="42">
        <f>'C завтраками| Bed and breakfast'!AF19*0.9</f>
        <v>39240</v>
      </c>
      <c r="AG19" s="42">
        <f>'C завтраками| Bed and breakfast'!AG19*0.9</f>
        <v>37710</v>
      </c>
      <c r="AH19" s="42">
        <f>'C завтраками| Bed and breakfast'!AH19*0.9</f>
        <v>36810</v>
      </c>
      <c r="AI19" s="42">
        <f>'C завтраками| Bed and breakfast'!AI19*0.9</f>
        <v>35730</v>
      </c>
      <c r="AJ19" s="42">
        <f>'C завтраками| Bed and breakfast'!AJ19*0.9</f>
        <v>35730</v>
      </c>
      <c r="AK19" s="42">
        <f>'C завтраками| Bed and breakfast'!AK19*0.9</f>
        <v>34650</v>
      </c>
      <c r="AL19" s="42">
        <f>'C завтраками| Bed and breakfast'!AL19*0.9</f>
        <v>33570</v>
      </c>
      <c r="AM19" s="42">
        <f>'C завтраками| Bed and breakfast'!AM19*0.9</f>
        <v>34650</v>
      </c>
      <c r="AN19" s="42">
        <f>'C завтраками| Bed and breakfast'!AN19*0.9</f>
        <v>34650</v>
      </c>
      <c r="AO19" s="42">
        <f>'C завтраками| Bed and breakfast'!AO19*0.9</f>
        <v>33570</v>
      </c>
      <c r="AP19" s="42">
        <f>'C завтраками| Bed and breakfast'!AP19*0.9</f>
        <v>36810</v>
      </c>
      <c r="AQ19" s="42">
        <f>'C завтраками| Bed and breakfast'!AQ19*0.9</f>
        <v>36810</v>
      </c>
      <c r="AR19" s="42">
        <f>'C завтраками| Bed and breakfast'!AR19*0.9</f>
        <v>35730</v>
      </c>
      <c r="AS19" s="42">
        <f>'C завтраками| Bed and breakfast'!AS19*0.9</f>
        <v>33570</v>
      </c>
    </row>
    <row r="20" spans="1:45" s="53" customFormat="1" x14ac:dyDescent="0.2">
      <c r="A20" s="88">
        <f>A8</f>
        <v>2</v>
      </c>
      <c r="B20" s="42">
        <f>'C завтраками| Bed and breakfast'!B20*0.9</f>
        <v>42480</v>
      </c>
      <c r="C20" s="42">
        <f>'C завтраками| Bed and breakfast'!C20*0.9</f>
        <v>39240</v>
      </c>
      <c r="D20" s="42">
        <f>'C завтраками| Bed and breakfast'!D20*0.9</f>
        <v>38340</v>
      </c>
      <c r="E20" s="42">
        <f>'C завтраками| Bed and breakfast'!E20*0.9</f>
        <v>38340</v>
      </c>
      <c r="F20" s="42">
        <f>'C завтраками| Bed and breakfast'!F20*0.9</f>
        <v>42480</v>
      </c>
      <c r="G20" s="42">
        <f>'C завтраками| Bed and breakfast'!G20*0.9</f>
        <v>42480</v>
      </c>
      <c r="H20" s="42">
        <f>'C завтраками| Bed and breakfast'!H20*0.9</f>
        <v>40770</v>
      </c>
      <c r="I20" s="42">
        <f>'C завтраками| Bed and breakfast'!I20*0.9</f>
        <v>42480</v>
      </c>
      <c r="J20" s="42">
        <f>'C завтраками| Bed and breakfast'!J20*0.9</f>
        <v>40770</v>
      </c>
      <c r="K20" s="42">
        <f>'C завтраками| Bed and breakfast'!K20*0.9</f>
        <v>40770</v>
      </c>
      <c r="L20" s="42">
        <f>'C завтраками| Bed and breakfast'!L20*0.9</f>
        <v>39240</v>
      </c>
      <c r="M20" s="42">
        <f>'C завтраками| Bed and breakfast'!M20*0.9</f>
        <v>40770</v>
      </c>
      <c r="N20" s="42">
        <f>'C завтраками| Bed and breakfast'!N20*0.9</f>
        <v>40770</v>
      </c>
      <c r="O20" s="42">
        <f>'C завтраками| Bed and breakfast'!O20*0.9</f>
        <v>39240</v>
      </c>
      <c r="P20" s="42">
        <f>'C завтраками| Bed and breakfast'!P20*0.9</f>
        <v>39240</v>
      </c>
      <c r="Q20" s="42">
        <f>'C завтраками| Bed and breakfast'!Q20*0.9</f>
        <v>38340</v>
      </c>
      <c r="R20" s="42">
        <f>'C завтраками| Bed and breakfast'!R20*0.9</f>
        <v>39240</v>
      </c>
      <c r="S20" s="42">
        <f>'C завтраками| Bed and breakfast'!S20*0.9</f>
        <v>44010</v>
      </c>
      <c r="T20" s="42">
        <f>'C завтраками| Bed and breakfast'!T20*0.9</f>
        <v>44010</v>
      </c>
      <c r="U20" s="42">
        <f>'C завтраками| Bed and breakfast'!U20*0.9</f>
        <v>39240</v>
      </c>
      <c r="V20" s="42">
        <f>'C завтраками| Bed and breakfast'!V20*0.9</f>
        <v>38340</v>
      </c>
      <c r="W20" s="42">
        <f>'C завтраками| Bed and breakfast'!W20*0.9</f>
        <v>40770</v>
      </c>
      <c r="X20" s="42">
        <f>'C завтраками| Bed and breakfast'!X20*0.9</f>
        <v>39240</v>
      </c>
      <c r="Y20" s="42">
        <f>'C завтраками| Bed and breakfast'!Y20*0.9</f>
        <v>40770</v>
      </c>
      <c r="Z20" s="42">
        <f>'C завтраками| Bed and breakfast'!Z20*0.9</f>
        <v>39240</v>
      </c>
      <c r="AA20" s="42">
        <f>'C завтраками| Bed and breakfast'!AA20*0.9</f>
        <v>42480</v>
      </c>
      <c r="AB20" s="42">
        <f>'C завтраками| Bed and breakfast'!AB20*0.9</f>
        <v>42480</v>
      </c>
      <c r="AC20" s="42">
        <f>'C завтраками| Bed and breakfast'!AC20*0.9</f>
        <v>44010</v>
      </c>
      <c r="AD20" s="42">
        <f>'C завтраками| Bed and breakfast'!AD20*0.9</f>
        <v>40770</v>
      </c>
      <c r="AE20" s="42">
        <f>'C завтраками| Bed and breakfast'!AE20*0.9</f>
        <v>40770</v>
      </c>
      <c r="AF20" s="42">
        <f>'C завтраками| Bed and breakfast'!AF20*0.9</f>
        <v>40770</v>
      </c>
      <c r="AG20" s="42">
        <f>'C завтраками| Bed and breakfast'!AG20*0.9</f>
        <v>39240</v>
      </c>
      <c r="AH20" s="42">
        <f>'C завтраками| Bed and breakfast'!AH20*0.9</f>
        <v>38340</v>
      </c>
      <c r="AI20" s="42">
        <f>'C завтраками| Bed and breakfast'!AI20*0.9</f>
        <v>37260</v>
      </c>
      <c r="AJ20" s="42">
        <f>'C завтраками| Bed and breakfast'!AJ20*0.9</f>
        <v>37260</v>
      </c>
      <c r="AK20" s="42">
        <f>'C завтраками| Bed and breakfast'!AK20*0.9</f>
        <v>36180</v>
      </c>
      <c r="AL20" s="42">
        <f>'C завтраками| Bed and breakfast'!AL20*0.9</f>
        <v>35100</v>
      </c>
      <c r="AM20" s="42">
        <f>'C завтраками| Bed and breakfast'!AM20*0.9</f>
        <v>36180</v>
      </c>
      <c r="AN20" s="42">
        <f>'C завтраками| Bed and breakfast'!AN20*0.9</f>
        <v>36180</v>
      </c>
      <c r="AO20" s="42">
        <f>'C завтраками| Bed and breakfast'!AO20*0.9</f>
        <v>35100</v>
      </c>
      <c r="AP20" s="42">
        <f>'C завтраками| Bed and breakfast'!AP20*0.9</f>
        <v>38340</v>
      </c>
      <c r="AQ20" s="42">
        <f>'C завтраками| Bed and breakfast'!AQ20*0.9</f>
        <v>38340</v>
      </c>
      <c r="AR20" s="42">
        <f>'C завтраками| Bed and breakfast'!AR20*0.9</f>
        <v>37260</v>
      </c>
      <c r="AS20" s="42">
        <f>'C завтраками| Bed and breakfast'!AS20*0.9</f>
        <v>35100</v>
      </c>
    </row>
    <row r="21" spans="1:45"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45" s="53" customFormat="1" x14ac:dyDescent="0.2">
      <c r="A22" s="88" t="s">
        <v>88</v>
      </c>
      <c r="B22" s="42">
        <f>'C завтраками| Bed and breakfast'!B22*0.9</f>
        <v>60480</v>
      </c>
      <c r="C22" s="42">
        <f>'C завтраками| Bed and breakfast'!C22*0.9</f>
        <v>57240</v>
      </c>
      <c r="D22" s="42">
        <f>'C завтраками| Bed and breakfast'!D22*0.9</f>
        <v>56340</v>
      </c>
      <c r="E22" s="42">
        <f>'C завтраками| Bed and breakfast'!E22*0.9</f>
        <v>56340</v>
      </c>
      <c r="F22" s="42">
        <f>'C завтраками| Bed and breakfast'!F22*0.9</f>
        <v>60480</v>
      </c>
      <c r="G22" s="42">
        <f>'C завтраками| Bed and breakfast'!G22*0.9</f>
        <v>60480</v>
      </c>
      <c r="H22" s="42">
        <f>'C завтраками| Bed and breakfast'!H22*0.9</f>
        <v>58770</v>
      </c>
      <c r="I22" s="42">
        <f>'C завтраками| Bed and breakfast'!I22*0.9</f>
        <v>60480</v>
      </c>
      <c r="J22" s="42">
        <f>'C завтраками| Bed and breakfast'!J22*0.9</f>
        <v>58770</v>
      </c>
      <c r="K22" s="42">
        <f>'C завтраками| Bed and breakfast'!K22*0.9</f>
        <v>58770</v>
      </c>
      <c r="L22" s="42">
        <f>'C завтраками| Bed and breakfast'!L22*0.9</f>
        <v>57240</v>
      </c>
      <c r="M22" s="42">
        <f>'C завтраками| Bed and breakfast'!M22*0.9</f>
        <v>58770</v>
      </c>
      <c r="N22" s="42">
        <f>'C завтраками| Bed and breakfast'!N22*0.9</f>
        <v>58770</v>
      </c>
      <c r="O22" s="42">
        <f>'C завтраками| Bed and breakfast'!O22*0.9</f>
        <v>57240</v>
      </c>
      <c r="P22" s="42">
        <f>'C завтраками| Bed and breakfast'!P22*0.9</f>
        <v>57240</v>
      </c>
      <c r="Q22" s="42">
        <f>'C завтраками| Bed and breakfast'!Q22*0.9</f>
        <v>56340</v>
      </c>
      <c r="R22" s="42">
        <f>'C завтраками| Bed and breakfast'!R22*0.9</f>
        <v>57240</v>
      </c>
      <c r="S22" s="42">
        <f>'C завтраками| Bed and breakfast'!S22*0.9</f>
        <v>62010</v>
      </c>
      <c r="T22" s="42">
        <f>'C завтраками| Bed and breakfast'!T22*0.9</f>
        <v>62010</v>
      </c>
      <c r="U22" s="42">
        <f>'C завтраками| Bed and breakfast'!U22*0.9</f>
        <v>57240</v>
      </c>
      <c r="V22" s="42">
        <f>'C завтраками| Bed and breakfast'!V22*0.9</f>
        <v>56340</v>
      </c>
      <c r="W22" s="42">
        <f>'C завтраками| Bed and breakfast'!W22*0.9</f>
        <v>58770</v>
      </c>
      <c r="X22" s="42">
        <f>'C завтраками| Bed and breakfast'!X22*0.9</f>
        <v>57240</v>
      </c>
      <c r="Y22" s="42">
        <f>'C завтраками| Bed and breakfast'!Y22*0.9</f>
        <v>58770</v>
      </c>
      <c r="Z22" s="42">
        <f>'C завтраками| Bed and breakfast'!Z22*0.9</f>
        <v>57240</v>
      </c>
      <c r="AA22" s="42">
        <f>'C завтраками| Bed and breakfast'!AA22*0.9</f>
        <v>60480</v>
      </c>
      <c r="AB22" s="42">
        <f>'C завтраками| Bed and breakfast'!AB22*0.9</f>
        <v>60480</v>
      </c>
      <c r="AC22" s="42">
        <f>'C завтраками| Bed and breakfast'!AC22*0.9</f>
        <v>62010</v>
      </c>
      <c r="AD22" s="42">
        <f>'C завтраками| Bed and breakfast'!AD22*0.9</f>
        <v>58770</v>
      </c>
      <c r="AE22" s="42">
        <f>'C завтраками| Bed and breakfast'!AE22*0.9</f>
        <v>58770</v>
      </c>
      <c r="AF22" s="42">
        <f>'C завтраками| Bed and breakfast'!AF22*0.9</f>
        <v>58770</v>
      </c>
      <c r="AG22" s="42">
        <f>'C завтраками| Bed and breakfast'!AG22*0.9</f>
        <v>57240</v>
      </c>
      <c r="AH22" s="42">
        <f>'C завтраками| Bed and breakfast'!AH22*0.9</f>
        <v>56340</v>
      </c>
      <c r="AI22" s="42">
        <f>'C завтраками| Bed and breakfast'!AI22*0.9</f>
        <v>55260</v>
      </c>
      <c r="AJ22" s="42">
        <f>'C завтраками| Bed and breakfast'!AJ22*0.9</f>
        <v>55260</v>
      </c>
      <c r="AK22" s="42">
        <f>'C завтраками| Bed and breakfast'!AK22*0.9</f>
        <v>54180</v>
      </c>
      <c r="AL22" s="42">
        <f>'C завтраками| Bed and breakfast'!AL22*0.9</f>
        <v>53100</v>
      </c>
      <c r="AM22" s="42">
        <f>'C завтраками| Bed and breakfast'!AM22*0.9</f>
        <v>54180</v>
      </c>
      <c r="AN22" s="42">
        <f>'C завтраками| Bed and breakfast'!AN22*0.9</f>
        <v>54180</v>
      </c>
      <c r="AO22" s="42">
        <f>'C завтраками| Bed and breakfast'!AO22*0.9</f>
        <v>53100</v>
      </c>
      <c r="AP22" s="42">
        <f>'C завтраками| Bed and breakfast'!AP22*0.9</f>
        <v>56340</v>
      </c>
      <c r="AQ22" s="42">
        <f>'C завтраками| Bed and breakfast'!AQ22*0.9</f>
        <v>56340</v>
      </c>
      <c r="AR22" s="42">
        <f>'C завтраками| Bed and breakfast'!AR22*0.9</f>
        <v>55260</v>
      </c>
      <c r="AS22" s="42">
        <f>'C завтраками| Bed and breakfast'!AS22*0.9</f>
        <v>53100</v>
      </c>
    </row>
    <row r="23" spans="1:45" s="53" customFormat="1" x14ac:dyDescent="0.2">
      <c r="A23" s="89"/>
      <c r="B23" s="89"/>
      <c r="C23" s="89"/>
      <c r="D23" s="89"/>
      <c r="E23" s="89"/>
      <c r="F23" s="89"/>
      <c r="G23" s="89"/>
      <c r="H23" s="89"/>
      <c r="I23" s="89"/>
      <c r="J23" s="89"/>
      <c r="K23" s="89"/>
      <c r="L23" s="89"/>
      <c r="M23" s="89"/>
      <c r="N23" s="89"/>
      <c r="O23" s="89"/>
      <c r="P23" s="89"/>
      <c r="Q23" s="89"/>
      <c r="R23" s="89"/>
      <c r="S23" s="89"/>
    </row>
    <row r="24" spans="1:45" s="50" customFormat="1" ht="135" x14ac:dyDescent="0.2">
      <c r="A24" s="156" t="s">
        <v>278</v>
      </c>
    </row>
    <row r="25" spans="1:45" s="50" customFormat="1" x14ac:dyDescent="0.2">
      <c r="A25" s="144" t="s">
        <v>71</v>
      </c>
    </row>
    <row r="26" spans="1:45" s="50" customFormat="1" x14ac:dyDescent="0.2">
      <c r="A26" s="57" t="s">
        <v>279</v>
      </c>
    </row>
    <row r="27" spans="1:45" x14ac:dyDescent="0.2">
      <c r="A27" s="57" t="s">
        <v>280</v>
      </c>
    </row>
    <row r="28" spans="1:45" ht="10.7" customHeight="1" thickBot="1" x14ac:dyDescent="0.25">
      <c r="A28" s="41"/>
    </row>
    <row r="29" spans="1:45" ht="12.75" thickBot="1" x14ac:dyDescent="0.25">
      <c r="A29" s="104" t="s">
        <v>66</v>
      </c>
    </row>
    <row r="30" spans="1:45" ht="13.35" customHeight="1" x14ac:dyDescent="0.2">
      <c r="A30" s="63" t="s">
        <v>78</v>
      </c>
    </row>
    <row r="31" spans="1:45" ht="13.35" customHeight="1" x14ac:dyDescent="0.2">
      <c r="A31" s="56" t="s">
        <v>243</v>
      </c>
    </row>
    <row r="32" spans="1:45" ht="12.6" customHeight="1" x14ac:dyDescent="0.2">
      <c r="A32" s="43" t="s">
        <v>67</v>
      </c>
    </row>
    <row r="33" spans="1:1" ht="13.35" customHeight="1" x14ac:dyDescent="0.2">
      <c r="A33" s="43" t="s">
        <v>89</v>
      </c>
    </row>
    <row r="34" spans="1:1" ht="11.45" customHeight="1" x14ac:dyDescent="0.2">
      <c r="A34" s="43" t="s">
        <v>68</v>
      </c>
    </row>
    <row r="35" spans="1:1" x14ac:dyDescent="0.2">
      <c r="A35" s="43" t="s">
        <v>69</v>
      </c>
    </row>
    <row r="36" spans="1:1" x14ac:dyDescent="0.2">
      <c r="A36" s="159" t="s">
        <v>162</v>
      </c>
    </row>
    <row r="37" spans="1:1" ht="31.5" x14ac:dyDescent="0.2">
      <c r="A37" s="145" t="s">
        <v>250</v>
      </c>
    </row>
    <row r="38" spans="1:1" ht="50.25" customHeight="1" x14ac:dyDescent="0.2">
      <c r="A38" s="188" t="s">
        <v>246</v>
      </c>
    </row>
    <row r="39" spans="1:1" ht="25.5" customHeight="1" x14ac:dyDescent="0.2">
      <c r="A39" s="188" t="s">
        <v>247</v>
      </c>
    </row>
    <row r="40" spans="1:1" ht="30" customHeight="1" x14ac:dyDescent="0.2">
      <c r="A40" s="188" t="s">
        <v>281</v>
      </c>
    </row>
    <row r="41" spans="1:1" ht="74.25" customHeight="1" x14ac:dyDescent="0.2">
      <c r="A41" s="188" t="s">
        <v>282</v>
      </c>
    </row>
    <row r="42" spans="1:1" ht="42" x14ac:dyDescent="0.2">
      <c r="A42" s="145" t="s">
        <v>283</v>
      </c>
    </row>
    <row r="43" spans="1:1" ht="36.75" customHeight="1" x14ac:dyDescent="0.2">
      <c r="A43" s="188" t="s">
        <v>284</v>
      </c>
    </row>
    <row r="44" spans="1:1" ht="27" customHeight="1" x14ac:dyDescent="0.2">
      <c r="A44" s="188" t="s">
        <v>285</v>
      </c>
    </row>
    <row r="45" spans="1:1" ht="31.5" x14ac:dyDescent="0.2">
      <c r="A45" s="113" t="s">
        <v>99</v>
      </c>
    </row>
    <row r="46" spans="1:1" ht="63" x14ac:dyDescent="0.2">
      <c r="A46" s="149" t="s">
        <v>248</v>
      </c>
    </row>
    <row r="47" spans="1:1" ht="21" x14ac:dyDescent="0.2">
      <c r="A47" s="140" t="s">
        <v>95</v>
      </c>
    </row>
    <row r="48" spans="1:1" ht="42.75" x14ac:dyDescent="0.2">
      <c r="A48" s="108" t="s">
        <v>245</v>
      </c>
    </row>
    <row r="49" spans="1:1" ht="21" x14ac:dyDescent="0.2">
      <c r="A49" s="66" t="s">
        <v>97</v>
      </c>
    </row>
    <row r="50" spans="1:1" x14ac:dyDescent="0.2">
      <c r="A50" s="68"/>
    </row>
    <row r="51" spans="1:1" x14ac:dyDescent="0.2">
      <c r="A51" s="69" t="s">
        <v>70</v>
      </c>
    </row>
    <row r="52" spans="1:1" ht="24" x14ac:dyDescent="0.2">
      <c r="A52" s="70" t="s">
        <v>290</v>
      </c>
    </row>
    <row r="53" spans="1:1" x14ac:dyDescent="0.2">
      <c r="A53" s="70"/>
    </row>
    <row r="54" spans="1:1" ht="12.75" x14ac:dyDescent="0.2">
      <c r="A54" s="55"/>
    </row>
    <row r="55" spans="1:1" ht="12.75" x14ac:dyDescent="0.2">
      <c r="A55" s="55"/>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11" t="s">
        <v>82</v>
      </c>
    </row>
    <row r="2" spans="1:52" s="51" customFormat="1" ht="12" customHeight="1" x14ac:dyDescent="0.2">
      <c r="A2" s="211"/>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0">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1" t="s">
        <v>82</v>
      </c>
    </row>
    <row r="2" spans="1:52" s="51" customFormat="1" ht="12" customHeight="1" x14ac:dyDescent="0.2">
      <c r="A2" s="211"/>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11" t="s">
        <v>82</v>
      </c>
    </row>
    <row r="2" spans="1:52" s="51" customFormat="1" ht="12" customHeight="1" x14ac:dyDescent="0.2">
      <c r="A2" s="211"/>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0">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0">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1" t="s">
        <v>82</v>
      </c>
    </row>
    <row r="2" spans="1:52" s="51" customFormat="1" ht="12" customHeight="1" x14ac:dyDescent="0.2">
      <c r="A2" s="211"/>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11" t="s">
        <v>82</v>
      </c>
    </row>
    <row r="2" spans="1:52" s="51" customFormat="1" ht="12" customHeight="1" x14ac:dyDescent="0.2">
      <c r="A2" s="211"/>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1" t="s">
        <v>82</v>
      </c>
    </row>
    <row r="2" spans="1:23" x14ac:dyDescent="0.2">
      <c r="A2" s="211"/>
    </row>
    <row r="3" spans="1:23" x14ac:dyDescent="0.2">
      <c r="A3" s="211"/>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12" t="s">
        <v>117</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1" t="s">
        <v>82</v>
      </c>
    </row>
    <row r="2" spans="1:3" x14ac:dyDescent="0.2">
      <c r="A2" s="211"/>
    </row>
    <row r="3" spans="1:3" x14ac:dyDescent="0.2">
      <c r="A3" s="211"/>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1" t="s">
        <v>82</v>
      </c>
    </row>
    <row r="2" spans="1:3" x14ac:dyDescent="0.2">
      <c r="A2" s="211"/>
    </row>
    <row r="3" spans="1:3" x14ac:dyDescent="0.2">
      <c r="A3" s="211"/>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7" t="s">
        <v>22</v>
      </c>
      <c r="B1" s="218"/>
      <c r="C1" s="218"/>
      <c r="D1" s="218"/>
      <c r="E1" s="218"/>
      <c r="J1"/>
      <c r="K1"/>
      <c r="L1"/>
      <c r="M1"/>
      <c r="N1"/>
      <c r="O1"/>
      <c r="P1"/>
      <c r="Q1"/>
      <c r="R1"/>
      <c r="S1"/>
      <c r="T1"/>
      <c r="U1"/>
      <c r="V1"/>
      <c r="W1"/>
      <c r="X1"/>
      <c r="Y1"/>
      <c r="Z1"/>
      <c r="AA1"/>
      <c r="AB1"/>
      <c r="AC1"/>
      <c r="AD1"/>
      <c r="AE1"/>
      <c r="AF1"/>
      <c r="AG1"/>
      <c r="AH1"/>
      <c r="AI1"/>
    </row>
    <row r="2" spans="1:35" s="15" customFormat="1" ht="11.25" customHeight="1" x14ac:dyDescent="0.2">
      <c r="A2" s="221" t="s">
        <v>20</v>
      </c>
      <c r="B2" s="221"/>
      <c r="C2" s="221"/>
      <c r="D2" s="221"/>
      <c r="E2" s="221"/>
      <c r="F2" s="221"/>
      <c r="G2" s="221"/>
      <c r="H2" s="221"/>
      <c r="I2" s="221"/>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22" t="s">
        <v>19</v>
      </c>
      <c r="B18" s="222"/>
      <c r="C18" s="222"/>
      <c r="D18" s="222"/>
      <c r="E18" s="222"/>
      <c r="F18" s="222"/>
      <c r="G18" s="222"/>
      <c r="H18" s="222"/>
      <c r="I18" s="222"/>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23" t="s">
        <v>8</v>
      </c>
      <c r="B34" s="223"/>
      <c r="C34" s="223"/>
      <c r="D34" s="223"/>
      <c r="E34" s="223"/>
      <c r="F34" s="223"/>
      <c r="G34" s="223"/>
      <c r="H34" s="223"/>
      <c r="I34" s="223"/>
      <c r="J34" s="223"/>
    </row>
    <row r="35" spans="1:11" ht="12" x14ac:dyDescent="0.2">
      <c r="A35" s="216" t="s">
        <v>9</v>
      </c>
      <c r="B35" s="216"/>
      <c r="C35" s="216"/>
      <c r="D35" s="216"/>
      <c r="E35" s="216"/>
      <c r="F35" s="216"/>
      <c r="G35" s="216"/>
      <c r="H35" s="216"/>
      <c r="I35" s="216"/>
      <c r="J35" s="216"/>
    </row>
    <row r="36" spans="1:11" ht="12" x14ac:dyDescent="0.2">
      <c r="A36" s="216" t="s">
        <v>10</v>
      </c>
      <c r="B36" s="216"/>
      <c r="C36" s="216"/>
      <c r="D36" s="216"/>
      <c r="E36" s="216"/>
      <c r="F36" s="216"/>
      <c r="G36" s="216"/>
      <c r="H36" s="216"/>
      <c r="I36" s="216"/>
      <c r="J36" s="216"/>
    </row>
    <row r="37" spans="1:11" ht="12" x14ac:dyDescent="0.2">
      <c r="A37" s="216" t="s">
        <v>11</v>
      </c>
      <c r="B37" s="216"/>
      <c r="C37" s="216"/>
      <c r="D37" s="216"/>
      <c r="E37" s="216"/>
      <c r="F37" s="216"/>
      <c r="G37" s="216"/>
      <c r="H37" s="216"/>
      <c r="I37" s="216"/>
      <c r="J37" s="216"/>
    </row>
    <row r="38" spans="1:11" ht="12.75" customHeight="1" x14ac:dyDescent="0.2">
      <c r="A38" s="220" t="s">
        <v>12</v>
      </c>
      <c r="B38" s="220"/>
      <c r="C38" s="220"/>
      <c r="D38" s="220"/>
      <c r="E38" s="220"/>
      <c r="F38" s="220"/>
      <c r="G38" s="220"/>
      <c r="H38" s="220"/>
      <c r="I38" s="220"/>
      <c r="J38" s="220"/>
    </row>
    <row r="39" spans="1:11" ht="12" x14ac:dyDescent="0.2">
      <c r="A39" s="216" t="s">
        <v>13</v>
      </c>
      <c r="B39" s="216"/>
      <c r="C39" s="216"/>
      <c r="D39" s="216"/>
      <c r="E39" s="216"/>
      <c r="F39" s="216"/>
      <c r="G39" s="216"/>
      <c r="H39" s="216"/>
      <c r="I39" s="216"/>
      <c r="J39" s="216"/>
    </row>
    <row r="40" spans="1:11" ht="12" x14ac:dyDescent="0.2">
      <c r="A40" s="219" t="s">
        <v>14</v>
      </c>
      <c r="B40" s="219"/>
      <c r="C40" s="219"/>
      <c r="D40" s="219"/>
      <c r="E40" s="219"/>
      <c r="F40" s="219"/>
      <c r="G40" s="219"/>
      <c r="H40" s="219"/>
      <c r="I40" s="219"/>
      <c r="J40" s="219"/>
    </row>
    <row r="41" spans="1:11" ht="12" x14ac:dyDescent="0.2">
      <c r="A41" s="216" t="s">
        <v>15</v>
      </c>
      <c r="B41" s="216"/>
      <c r="C41" s="216"/>
      <c r="D41" s="216"/>
      <c r="E41" s="216"/>
      <c r="F41" s="216"/>
      <c r="G41" s="216"/>
      <c r="H41" s="216"/>
      <c r="I41" s="216"/>
      <c r="J41" s="216"/>
    </row>
    <row r="42" spans="1:11" ht="12" x14ac:dyDescent="0.2">
      <c r="A42" s="216" t="s">
        <v>16</v>
      </c>
      <c r="B42" s="216"/>
      <c r="C42" s="216"/>
      <c r="D42" s="216"/>
      <c r="E42" s="216"/>
      <c r="F42" s="216"/>
      <c r="G42" s="216"/>
      <c r="H42" s="216"/>
      <c r="I42" s="216"/>
      <c r="J42" s="216"/>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6" t="s">
        <v>22</v>
      </c>
      <c r="B1" s="226"/>
      <c r="C1" s="226"/>
    </row>
    <row r="2" spans="1:10" ht="11.25" customHeight="1" x14ac:dyDescent="0.2">
      <c r="A2" s="227" t="s">
        <v>24</v>
      </c>
      <c r="B2" s="227"/>
      <c r="C2" s="227"/>
      <c r="D2" s="227"/>
      <c r="E2" s="227"/>
      <c r="F2" s="227"/>
      <c r="G2" s="227"/>
      <c r="H2" s="227"/>
      <c r="I2" s="227"/>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22" t="s">
        <v>19</v>
      </c>
      <c r="B14" s="222"/>
      <c r="C14" s="222"/>
      <c r="D14" s="222"/>
      <c r="E14" s="222"/>
      <c r="F14" s="222"/>
      <c r="G14" s="222"/>
      <c r="H14" s="222"/>
      <c r="I14" s="222"/>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5" t="s">
        <v>59</v>
      </c>
      <c r="B41" s="225"/>
      <c r="C41" s="225"/>
      <c r="D41" s="225"/>
      <c r="E41" s="225"/>
      <c r="F41" s="225"/>
      <c r="G41" s="225"/>
      <c r="L41" s="39"/>
    </row>
    <row r="42" spans="1:12" x14ac:dyDescent="0.2">
      <c r="A42" s="225"/>
      <c r="B42" s="225"/>
      <c r="C42" s="225"/>
      <c r="D42" s="225"/>
      <c r="E42" s="225"/>
      <c r="F42" s="225"/>
      <c r="G42" s="225"/>
    </row>
    <row r="43" spans="1:12" x14ac:dyDescent="0.2">
      <c r="A43" s="225"/>
      <c r="B43" s="225"/>
      <c r="C43" s="225"/>
      <c r="D43" s="225"/>
      <c r="E43" s="225"/>
      <c r="F43" s="225"/>
      <c r="G43" s="225"/>
    </row>
    <row r="44" spans="1:12" x14ac:dyDescent="0.2">
      <c r="A44" s="225"/>
      <c r="B44" s="225"/>
      <c r="C44" s="225"/>
      <c r="D44" s="225"/>
      <c r="E44" s="225"/>
      <c r="F44" s="225"/>
      <c r="G44" s="225"/>
    </row>
    <row r="45" spans="1:12" x14ac:dyDescent="0.2">
      <c r="A45" s="225"/>
      <c r="B45" s="225"/>
      <c r="C45" s="225"/>
      <c r="D45" s="225"/>
      <c r="E45" s="225"/>
      <c r="F45" s="225"/>
      <c r="G45" s="225"/>
    </row>
    <row r="46" spans="1:12" x14ac:dyDescent="0.2">
      <c r="A46" s="225"/>
      <c r="B46" s="225"/>
      <c r="C46" s="225"/>
      <c r="D46" s="225"/>
      <c r="E46" s="225"/>
      <c r="F46" s="225"/>
      <c r="G46" s="225"/>
    </row>
    <row r="47" spans="1:12" x14ac:dyDescent="0.2">
      <c r="A47" s="225"/>
      <c r="B47" s="225"/>
      <c r="C47" s="225"/>
      <c r="D47" s="225"/>
      <c r="E47" s="225"/>
      <c r="F47" s="225"/>
      <c r="G47" s="225"/>
    </row>
    <row r="48" spans="1:12" x14ac:dyDescent="0.2">
      <c r="A48" s="225"/>
      <c r="B48" s="225"/>
      <c r="C48" s="225"/>
      <c r="D48" s="225"/>
      <c r="E48" s="225"/>
      <c r="F48" s="225"/>
      <c r="G48" s="225"/>
    </row>
    <row r="49" spans="1:7" x14ac:dyDescent="0.2">
      <c r="A49" s="225"/>
      <c r="B49" s="225"/>
      <c r="C49" s="225"/>
      <c r="D49" s="225"/>
      <c r="E49" s="225"/>
      <c r="F49" s="225"/>
      <c r="G49" s="225"/>
    </row>
    <row r="50" spans="1:7" x14ac:dyDescent="0.2">
      <c r="A50" s="225"/>
      <c r="B50" s="225"/>
      <c r="C50" s="225"/>
      <c r="D50" s="225"/>
      <c r="E50" s="225"/>
      <c r="F50" s="225"/>
      <c r="G50" s="225"/>
    </row>
    <row r="51" spans="1:7" x14ac:dyDescent="0.2">
      <c r="A51" s="225"/>
      <c r="B51" s="225"/>
      <c r="C51" s="225"/>
      <c r="D51" s="225"/>
      <c r="E51" s="225"/>
      <c r="F51" s="225"/>
      <c r="G51" s="225"/>
    </row>
    <row r="52" spans="1:7" x14ac:dyDescent="0.2">
      <c r="A52" s="225"/>
      <c r="B52" s="225"/>
      <c r="C52" s="225"/>
      <c r="D52" s="225"/>
      <c r="E52" s="225"/>
      <c r="F52" s="225"/>
      <c r="G52" s="225"/>
    </row>
    <row r="53" spans="1:7" x14ac:dyDescent="0.2">
      <c r="A53" s="225"/>
      <c r="B53" s="225"/>
      <c r="C53" s="225"/>
      <c r="D53" s="225"/>
      <c r="E53" s="225"/>
      <c r="F53" s="225"/>
      <c r="G53" s="225"/>
    </row>
    <row r="54" spans="1:7" x14ac:dyDescent="0.2">
      <c r="A54" s="225"/>
      <c r="B54" s="225"/>
      <c r="C54" s="225"/>
      <c r="D54" s="225"/>
      <c r="E54" s="225"/>
      <c r="F54" s="225"/>
      <c r="G54" s="225"/>
    </row>
    <row r="55" spans="1:7" x14ac:dyDescent="0.2">
      <c r="A55" s="225"/>
      <c r="B55" s="225"/>
      <c r="C55" s="225"/>
      <c r="D55" s="225"/>
      <c r="E55" s="225"/>
      <c r="F55" s="225"/>
      <c r="G55" s="225"/>
    </row>
    <row r="56" spans="1:7" x14ac:dyDescent="0.2">
      <c r="A56" s="225"/>
      <c r="B56" s="225"/>
      <c r="C56" s="225"/>
      <c r="D56" s="225"/>
      <c r="E56" s="225"/>
      <c r="F56" s="225"/>
      <c r="G56" s="225"/>
    </row>
    <row r="57" spans="1:7" x14ac:dyDescent="0.2">
      <c r="A57" s="225"/>
      <c r="B57" s="225"/>
      <c r="C57" s="225"/>
      <c r="D57" s="225"/>
      <c r="E57" s="225"/>
      <c r="F57" s="225"/>
      <c r="G57" s="225"/>
    </row>
    <row r="58" spans="1:7" x14ac:dyDescent="0.2">
      <c r="A58" s="40"/>
      <c r="B58" s="40"/>
      <c r="C58" s="40"/>
      <c r="D58" s="40"/>
      <c r="E58" s="40"/>
      <c r="F58" s="40"/>
      <c r="G58" s="40"/>
    </row>
    <row r="59" spans="1:7" ht="34.5" customHeight="1" x14ac:dyDescent="0.2">
      <c r="A59" s="224" t="s">
        <v>60</v>
      </c>
      <c r="B59" s="225"/>
      <c r="C59" s="225"/>
      <c r="D59" s="225"/>
      <c r="E59" s="225"/>
      <c r="F59" s="225"/>
      <c r="G59" s="40"/>
    </row>
    <row r="60" spans="1:7" ht="19.5" customHeight="1" x14ac:dyDescent="0.2">
      <c r="A60" s="225" t="s">
        <v>50</v>
      </c>
      <c r="B60" s="225"/>
      <c r="C60" s="225"/>
      <c r="D60" s="225"/>
      <c r="E60" s="225"/>
      <c r="F60" s="225"/>
      <c r="G60" s="40"/>
    </row>
    <row r="61" spans="1:7" ht="18" customHeight="1" x14ac:dyDescent="0.2">
      <c r="A61" s="225" t="s">
        <v>51</v>
      </c>
      <c r="B61" s="225"/>
      <c r="C61" s="225"/>
      <c r="D61" s="225"/>
      <c r="E61" s="225"/>
      <c r="F61" s="225"/>
      <c r="G61" s="40"/>
    </row>
    <row r="62" spans="1:7" ht="17.25" customHeight="1" x14ac:dyDescent="0.2">
      <c r="A62" s="225" t="s">
        <v>52</v>
      </c>
      <c r="B62" s="225"/>
      <c r="C62" s="225"/>
      <c r="D62" s="225"/>
      <c r="E62" s="225"/>
      <c r="F62" s="225"/>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29" t="s">
        <v>24</v>
      </c>
      <c r="B2" s="230"/>
    </row>
    <row r="3" spans="1:2" ht="21.75" customHeight="1" x14ac:dyDescent="0.2">
      <c r="A3" s="24" t="s">
        <v>2</v>
      </c>
      <c r="B3" s="28" t="s">
        <v>27</v>
      </c>
    </row>
    <row r="4" spans="1:2" ht="11.25" customHeight="1" x14ac:dyDescent="0.2">
      <c r="A4" s="228" t="s">
        <v>23</v>
      </c>
      <c r="B4" s="228"/>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7" t="s">
        <v>19</v>
      </c>
      <c r="B8" s="227"/>
    </row>
    <row r="9" spans="1:2" ht="21.75" customHeight="1" x14ac:dyDescent="0.2">
      <c r="A9" s="24" t="s">
        <v>2</v>
      </c>
      <c r="B9" s="29" t="s">
        <v>27</v>
      </c>
    </row>
    <row r="10" spans="1:2" ht="12" customHeight="1" x14ac:dyDescent="0.2">
      <c r="A10" s="228" t="s">
        <v>23</v>
      </c>
      <c r="B10" s="228"/>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82</vt:i4>
      </vt:variant>
    </vt:vector>
  </HeadingPairs>
  <TitlesOfParts>
    <vt:vector size="82" baseType="lpstr">
      <vt:lpstr>C завтраками| Bed and breakfast</vt:lpstr>
      <vt:lpstr>нетто 20 </vt:lpstr>
      <vt:lpstr>AVIA 25</vt:lpstr>
      <vt:lpstr>AVIA 25 +25руб.</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 2025</vt:lpstr>
      <vt:lpstr>3=4 | FIT18</vt:lpstr>
      <vt:lpstr>3=4 | FIT18+25руб.</vt:lpstr>
      <vt:lpstr>3=4 | FIT20+35руб.</vt:lpstr>
      <vt:lpstr>3=4 | COMMISSION</vt:lpstr>
      <vt:lpstr>4=3(2025)| FIT15</vt:lpstr>
      <vt:lpstr>4=3(2025)| FIT18</vt:lpstr>
      <vt:lpstr>4=3(2025)| FIT18+25 руб.</vt:lpstr>
      <vt:lpstr>4=3(2025)| FIT20+35 руб.</vt:lpstr>
      <vt:lpstr>4=3(2025)| COMMISSION</vt:lpstr>
      <vt:lpstr>РБ ВВ 10(2025)| FIT15</vt:lpstr>
      <vt:lpstr>РБ ВВ 10(2025)| FIT18</vt:lpstr>
      <vt:lpstr>РБ ВВ 10(2025)| FIT18+25руб</vt:lpstr>
      <vt:lpstr>РБ ВВ 10(2025)|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vt:lpstr>
      <vt:lpstr>Отдыхай катай|COMMISSION</vt:lpstr>
      <vt:lpstr>Наполни свое лето | FIT15</vt:lpstr>
      <vt:lpstr>Наполни свое лето |FIT18</vt:lpstr>
      <vt:lpstr>Наполни свое лето |FIT18+25руб</vt:lpstr>
      <vt:lpstr>Наполни свое лето | FIT20</vt:lpstr>
      <vt:lpstr>Наполни свое лето |COMISSION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2025-06-26T12:11:19Z</dcterms:modified>
</cp:coreProperties>
</file>